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760" activeTab="0"/>
  </bookViews>
  <sheets>
    <sheet name="Лист1 (2012)" sheetId="1" r:id="rId1"/>
  </sheets>
  <definedNames>
    <definedName name="_xlnm.Print_Titles" localSheetId="0">'Лист1 (2012)'!$3:$5</definedName>
    <definedName name="_xlnm.Print_Area" localSheetId="0">'Лист1 (2012)'!$A$1:$X$340</definedName>
  </definedNames>
  <calcPr fullCalcOnLoad="1"/>
</workbook>
</file>

<file path=xl/sharedStrings.xml><?xml version="1.0" encoding="utf-8"?>
<sst xmlns="http://schemas.openxmlformats.org/spreadsheetml/2006/main" count="621" uniqueCount="165">
  <si>
    <t>№</t>
  </si>
  <si>
    <t>п/п</t>
  </si>
  <si>
    <t>Наименование объекта, конструктива</t>
  </si>
  <si>
    <t>ед. изм.</t>
  </si>
  <si>
    <t>объемы</t>
  </si>
  <si>
    <t>выполнен-</t>
  </si>
  <si>
    <t>ных работ</t>
  </si>
  <si>
    <t>Пушкина 1</t>
  </si>
  <si>
    <t>Пушкина 3</t>
  </si>
  <si>
    <t>Пушкина 5</t>
  </si>
  <si>
    <t>Пушкина 7</t>
  </si>
  <si>
    <t>Пушкина 14</t>
  </si>
  <si>
    <t>Пушкина 14/1</t>
  </si>
  <si>
    <t>Пушкина 15</t>
  </si>
  <si>
    <t>Пушкина 17</t>
  </si>
  <si>
    <t>Пушкина 18</t>
  </si>
  <si>
    <t>Пушкина 19</t>
  </si>
  <si>
    <t>Пушкина 21</t>
  </si>
  <si>
    <t>Пушкина 23</t>
  </si>
  <si>
    <t>Пушкина 24</t>
  </si>
  <si>
    <t>Пушкина 25</t>
  </si>
  <si>
    <t>Пушкина 25а</t>
  </si>
  <si>
    <t>Пушкина 27</t>
  </si>
  <si>
    <t>Пушкина 29</t>
  </si>
  <si>
    <t>Пушкина 33</t>
  </si>
  <si>
    <t>Островского 18</t>
  </si>
  <si>
    <t>Островского 20</t>
  </si>
  <si>
    <t>Островского 22</t>
  </si>
  <si>
    <t>Островского 24</t>
  </si>
  <si>
    <t>Островского 26</t>
  </si>
  <si>
    <t>Островского 26/1</t>
  </si>
  <si>
    <t>Островского 28</t>
  </si>
  <si>
    <t>Островского 30</t>
  </si>
  <si>
    <t>Островского 30а</t>
  </si>
  <si>
    <t>Островского 32</t>
  </si>
  <si>
    <t>Островского 34</t>
  </si>
  <si>
    <t>Островского 38</t>
  </si>
  <si>
    <t>Островского 40</t>
  </si>
  <si>
    <t>Островского 42</t>
  </si>
  <si>
    <t>Островского 44</t>
  </si>
  <si>
    <t>Островского 46</t>
  </si>
  <si>
    <t>Мира 31</t>
  </si>
  <si>
    <t>Мира 35</t>
  </si>
  <si>
    <t>Мира 35/1</t>
  </si>
  <si>
    <t>Мира 35/2</t>
  </si>
  <si>
    <t>Мира 35/3</t>
  </si>
  <si>
    <t>Мира 37</t>
  </si>
  <si>
    <t>Мира 37/1</t>
  </si>
  <si>
    <t>Мира 37/2</t>
  </si>
  <si>
    <t>Мира 39</t>
  </si>
  <si>
    <t>Маяковского 45/1</t>
  </si>
  <si>
    <t>Маяковского 47</t>
  </si>
  <si>
    <t>Маяковского 47/1</t>
  </si>
  <si>
    <t>Маяковского 49</t>
  </si>
  <si>
    <t>Маяковского 49/1</t>
  </si>
  <si>
    <t>Профсоюзов 50</t>
  </si>
  <si>
    <t>шт.</t>
  </si>
  <si>
    <t>пм</t>
  </si>
  <si>
    <t>м2</t>
  </si>
  <si>
    <t>шт</t>
  </si>
  <si>
    <t>м.п</t>
  </si>
  <si>
    <t>п.м.</t>
  </si>
  <si>
    <t>Ивана Захарова 27</t>
  </si>
  <si>
    <t>Ивана Захарова 27/1</t>
  </si>
  <si>
    <t>Замена задвижек  Ду 80</t>
  </si>
  <si>
    <t>Ремонт внутридомовых инженерных систем-водоотведения</t>
  </si>
  <si>
    <t>м.п.</t>
  </si>
  <si>
    <t>Ремонт  внутридомовых инженерных систем электроснабженияч-замена светильников</t>
  </si>
  <si>
    <t>Замена кранов  шаровых  Ду 65</t>
  </si>
  <si>
    <t>Ремонт  МОП-защита конструктивов п-д №1-6</t>
  </si>
  <si>
    <t>ремонт подъезда №5 с участием населения</t>
  </si>
  <si>
    <t>Ремонт МОП-утепление тамбуров п-д №1,№2,№3,№4,№6</t>
  </si>
  <si>
    <t>Ремонт  МОП-защита конструктивов п-д №3</t>
  </si>
  <si>
    <t>Ремонт  МОП-защита конструктивов п-д №1-8</t>
  </si>
  <si>
    <t>Ремонт  МОП- общая кухня ,1 этаж</t>
  </si>
  <si>
    <t>Замена балконного блока кв.41</t>
  </si>
  <si>
    <t>Замена балконного блока кв.99</t>
  </si>
  <si>
    <t>Замена балконного блока кв.87,33,105</t>
  </si>
  <si>
    <t>Замена балконного блока кв.40</t>
  </si>
  <si>
    <t>Замена балконного блока кв.8</t>
  </si>
  <si>
    <t>Замена балконного блока кв.18</t>
  </si>
  <si>
    <t>Замена балконного блока кв.12</t>
  </si>
  <si>
    <t>замена дверных блоков  п-д №1,№2</t>
  </si>
  <si>
    <t>Ремонт подвальных помещений-подсыпка песком</t>
  </si>
  <si>
    <t>м3</t>
  </si>
  <si>
    <t>ремонт подвальных помещений-утепление входных групп п-д №4</t>
  </si>
  <si>
    <t>ремонт подвальных помещений-утепление входных групп п-д №3,4</t>
  </si>
  <si>
    <t>ремонт подвальных помещений-утепление входных групп п-д №1-8</t>
  </si>
  <si>
    <t>ремонт подвальных помещений-утепление входных групп п-д №1,2,3,4,7,8</t>
  </si>
  <si>
    <t>ремонт подвальных помещений-утепление входных групп п-д №2</t>
  </si>
  <si>
    <t>ремонт подвальных помещений-утепление входных групп п-д №2,4</t>
  </si>
  <si>
    <t xml:space="preserve">ремонт подвальных помещений-утепление входных групп </t>
  </si>
  <si>
    <t>Ремонт крыши</t>
  </si>
  <si>
    <t>Ремонт  крыши</t>
  </si>
  <si>
    <t>Ремонт крыши с заменой К-стояков</t>
  </si>
  <si>
    <t>Ремонт надподъездного козырька п-да №6</t>
  </si>
  <si>
    <t>ремонт надподъездных козырьков, п-д №6,8</t>
  </si>
  <si>
    <t xml:space="preserve">Ремонт надподъездного козырька </t>
  </si>
  <si>
    <t>Ремонт внутридомовых инженерных систем-замена теплоизоляции трубопроводов</t>
  </si>
  <si>
    <t>Ремонт внутридомовых инженерных систем-замена кранов шаровых ДУ-80</t>
  </si>
  <si>
    <t>Ремонт внутридомовых инженерных систем-замена кранов шаровых ДУ-32</t>
  </si>
  <si>
    <t>Ремонт внутридомовых инженерных систем-замена кранов шаровых ДУ-50</t>
  </si>
  <si>
    <t>Ремонт внутридомовых инженерных систем-замена кранов шаровых ДУ-40</t>
  </si>
  <si>
    <t>Ремонт внутридомовых инженерных систем-замена кранов шаровых ДУ-25</t>
  </si>
  <si>
    <t>Ремонт внутридомовых инженерных систем-замена кранов шаровых ДУ-20</t>
  </si>
  <si>
    <t>Ремонт внутридомовых инженерных систем-замена кранов шаровых ДУ-15</t>
  </si>
  <si>
    <t>п.м</t>
  </si>
  <si>
    <t>Ремонт межпанельных стыков кв.3,68,термошов</t>
  </si>
  <si>
    <t>Ремонт межпанельных стыков кв.58</t>
  </si>
  <si>
    <t>Ремонт межпанельных стыков кв.46,53</t>
  </si>
  <si>
    <t>Ремонт межпанельных стыков кв.36-45</t>
  </si>
  <si>
    <t>Ремонт межпанельных стыков кв.39,74</t>
  </si>
  <si>
    <t>Ремонт межпанельных стыков кв.101</t>
  </si>
  <si>
    <t>Ремонт межпанельных стыков кв.27</t>
  </si>
  <si>
    <t>Ремонт межпанельных стыков кв.1</t>
  </si>
  <si>
    <t>Ремонт подъезда №8 с участием населения 50*50, затраты Управляющей компании</t>
  </si>
  <si>
    <t xml:space="preserve">Ремонт межпанельных стыков </t>
  </si>
  <si>
    <t>Ремонт межпанельных стыков кв.75</t>
  </si>
  <si>
    <t>Ремонт межпанельных стыков кв.55</t>
  </si>
  <si>
    <t xml:space="preserve">Ремонт межпанельных стыков кв.57,по актам </t>
  </si>
  <si>
    <t>Ремонт межпанельных стыков кв.19,40,6,102,по актам</t>
  </si>
  <si>
    <t>Ремонт межпанельных стыков кв.103,8, по актам</t>
  </si>
  <si>
    <t>Ремонт межпанельных стыков кв.44,1,43,19,32,по актам</t>
  </si>
  <si>
    <t>Ремонт межпанельных стыков кв.67,68,по актам</t>
  </si>
  <si>
    <t>Ремонт межпанельных стыков кв.47,60,103,78,по актам</t>
  </si>
  <si>
    <t>Ремонт межпанельных стыков кв.26,24,35,51,71,94,105,102,по актам</t>
  </si>
  <si>
    <t>Ремонт межпанельных стыков по актам</t>
  </si>
  <si>
    <t>Ремонт межпанельных стыков кв.4,119,по актам</t>
  </si>
  <si>
    <t>Ремонт межпанельных стыков кв.93,122,по актам</t>
  </si>
  <si>
    <t>Ремонт межпанельных стыков кв.89,42,по актам</t>
  </si>
  <si>
    <t>Ремонт межпанельных стыков кв.24,7,примыкание плиты</t>
  </si>
  <si>
    <t>Ремонт межпанельных стыков кв.73,16,3,по актам</t>
  </si>
  <si>
    <t>Ремонт межпанельных стыков кв.1,54,по акту</t>
  </si>
  <si>
    <t>Ремонт межпанельных стыков кв.27,1,по актам</t>
  </si>
  <si>
    <t>Ремонт межпанельных стыковкв.1,13,по актам</t>
  </si>
  <si>
    <t>Ремонт межпанельных стыков кв.46,1,по актам</t>
  </si>
  <si>
    <t>Ремонт межпанельных стыков кв.104</t>
  </si>
  <si>
    <t>Ремонт межпанельных стыков кв.78,52,64</t>
  </si>
  <si>
    <t>Ремонт межпанельных стыков по актам,кв.104</t>
  </si>
  <si>
    <t>Ремонт межпанельных стыков кв.1,43</t>
  </si>
  <si>
    <t>Замена вводных счетчиков учета э/энергии</t>
  </si>
  <si>
    <t>Возмещение ущебра на ремонт кв.№68 после затопления</t>
  </si>
  <si>
    <t>кв.</t>
  </si>
  <si>
    <t>Приемка узла учета  тепловодопотребления  СГМУП "ГТС"</t>
  </si>
  <si>
    <t>Техническое диагностирование лифтов  ООО ИЦ "Техническая диагностика"</t>
  </si>
  <si>
    <t>Выполнение ремонтно-поверочных работ ОДПУ : аттестация паспорта (ввод 1 ГВС,ТС;ввод 2 ГВС,ТС)</t>
  </si>
  <si>
    <t>Выполнение ремонтно-поверочных работ ОДПУ : аттестация паспорта ( ГВС,ТС)</t>
  </si>
  <si>
    <t>Выполнение ремонтно-поверочных работ ОДПУ : ремонт  и поверка ВСТ-50 (ТС)</t>
  </si>
  <si>
    <t>Выполнение ремонтно-поверочных работ ОДПУ : ремонт  и поверка  ВКТ-7</t>
  </si>
  <si>
    <t>Выполнение ремонтно-поверочных работ ОДПУ : ремонт  и поверка ИМ-2300 (ТС,ГВС)</t>
  </si>
  <si>
    <t>Выполнение ремонтно-поверочных работ ОДПУ : ремонт  и поверка  КТСП-Н,КТС-Б (ГВС,ТС)</t>
  </si>
  <si>
    <t>Выполнение ремонтно-поверочных работ ОДПУ : ремонт  и поверка  ВСТ-25(ГВС),КТСП-Н (ТС)</t>
  </si>
  <si>
    <t>Выполнение ремонтно-поверочных работ ОДПУ : замена КТСП-Н( ГВС,ТС)</t>
  </si>
  <si>
    <t>Возмещение затрат за счет долевого участия собствеников  за ремонт придомовой територии</t>
  </si>
  <si>
    <t>руб.</t>
  </si>
  <si>
    <t>Установка ОДПУ  ГХВС,ТЭ</t>
  </si>
  <si>
    <t>Возмещение ущебра на ремонт кв.№70 после затопления</t>
  </si>
  <si>
    <t>Возмещение ущебра на ремонт кв.№23 после затопления</t>
  </si>
  <si>
    <t>Возмещение ущебра на ремонт кв.№108 после затопления</t>
  </si>
  <si>
    <t>Возмещение ущебра на ремонт кв.№69 после затопления</t>
  </si>
  <si>
    <t xml:space="preserve">Устройство продухов </t>
  </si>
  <si>
    <t>Выполнение ремонтно-поверочных работ ОДПУ: ремонт  и поверка КТСП-Н (ввод 2 ГВС)</t>
  </si>
  <si>
    <t>Выполнение ремонтно-поверочных работ ОДПУ : монтажт ВКТ-7,экспертиза паспорта (ГВС,ТС),корректировка проекта</t>
  </si>
  <si>
    <t>Стоимость выполненных работ, руб</t>
  </si>
  <si>
    <t>Отчет по текущему ремонту общего имущества за счет средств поступающих от населения (по статье содержание общего имущества)  за 2012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</si>
</sst>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"/>
  </numFmts>
  <fonts count="41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justify" vertical="center"/>
    </xf>
    <xf numFmtId="0" fontId="3" fillId="0" borderId="11" xfId="0" applyFont="1" applyFill="1" applyBorder="1" applyAlignment="1">
      <alignment horizontal="justify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" fillId="0" borderId="11" xfId="0" applyFont="1" applyBorder="1" applyAlignment="1">
      <alignment horizontal="justify" vertical="center"/>
    </xf>
    <xf numFmtId="0" fontId="1" fillId="0" borderId="14" xfId="0" applyFont="1" applyBorder="1" applyAlignment="1">
      <alignment horizontal="left" vertical="justify"/>
    </xf>
    <xf numFmtId="0" fontId="1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3" fontId="0" fillId="0" borderId="0" xfId="0" applyNumberFormat="1" applyAlignment="1">
      <alignment/>
    </xf>
    <xf numFmtId="0" fontId="1" fillId="0" borderId="11" xfId="0" applyFont="1" applyBorder="1" applyAlignment="1">
      <alignment horizontal="justify" vertical="center"/>
    </xf>
    <xf numFmtId="0" fontId="1" fillId="0" borderId="16" xfId="0" applyFont="1" applyBorder="1" applyAlignment="1">
      <alignment horizontal="left" vertical="justify"/>
    </xf>
    <xf numFmtId="0" fontId="0" fillId="0" borderId="11" xfId="0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5" xfId="0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left" vertical="justify"/>
    </xf>
    <xf numFmtId="0" fontId="0" fillId="0" borderId="11" xfId="0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/>
    </xf>
    <xf numFmtId="0" fontId="1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/>
    </xf>
    <xf numFmtId="0" fontId="3" fillId="0" borderId="16" xfId="0" applyFont="1" applyBorder="1" applyAlignment="1">
      <alignment horizontal="justify" vertical="center"/>
    </xf>
    <xf numFmtId="0" fontId="0" fillId="0" borderId="14" xfId="0" applyBorder="1" applyAlignment="1">
      <alignment horizontal="justify" vertical="center"/>
    </xf>
    <xf numFmtId="0" fontId="1" fillId="0" borderId="17" xfId="0" applyFont="1" applyBorder="1" applyAlignment="1">
      <alignment/>
    </xf>
    <xf numFmtId="0" fontId="3" fillId="0" borderId="0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21" xfId="0" applyBorder="1" applyAlignment="1">
      <alignment horizontal="center"/>
    </xf>
    <xf numFmtId="0" fontId="2" fillId="0" borderId="14" xfId="0" applyFont="1" applyBorder="1" applyAlignment="1">
      <alignment wrapText="1"/>
    </xf>
    <xf numFmtId="0" fontId="1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23" xfId="0" applyFont="1" applyBorder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8"/>
  <sheetViews>
    <sheetView showGridLines="0" showZeros="0" tabSelected="1" showOutlineSymbols="0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4.00390625" style="0" customWidth="1"/>
    <col min="2" max="2" width="46.75390625" style="0" customWidth="1"/>
    <col min="3" max="3" width="10.375" style="0" customWidth="1"/>
    <col min="4" max="5" width="12.875" style="0" customWidth="1"/>
  </cols>
  <sheetData>
    <row r="1" spans="1:4" ht="46.5" customHeight="1">
      <c r="A1" s="53" t="s">
        <v>164</v>
      </c>
      <c r="B1" s="53"/>
      <c r="C1" s="53"/>
      <c r="D1" s="53"/>
    </row>
    <row r="2" spans="1:4" ht="12" customHeight="1" thickBot="1">
      <c r="A2" s="54"/>
      <c r="B2" s="54"/>
      <c r="C2" s="54"/>
      <c r="D2" s="54"/>
    </row>
    <row r="3" spans="1:5" ht="13.5" thickTop="1">
      <c r="A3" s="8" t="s">
        <v>0</v>
      </c>
      <c r="B3" s="50" t="s">
        <v>2</v>
      </c>
      <c r="C3" s="50" t="s">
        <v>3</v>
      </c>
      <c r="D3" s="8" t="s">
        <v>4</v>
      </c>
      <c r="E3" s="55" t="s">
        <v>163</v>
      </c>
    </row>
    <row r="4" spans="1:5" ht="12.75">
      <c r="A4" s="1" t="s">
        <v>1</v>
      </c>
      <c r="B4" s="51"/>
      <c r="C4" s="51"/>
      <c r="D4" s="1" t="s">
        <v>5</v>
      </c>
      <c r="E4" s="56"/>
    </row>
    <row r="5" spans="1:5" ht="54.75" customHeight="1" thickBot="1">
      <c r="A5" s="9"/>
      <c r="B5" s="52"/>
      <c r="C5" s="52"/>
      <c r="D5" s="9" t="s">
        <v>6</v>
      </c>
      <c r="E5" s="57"/>
    </row>
    <row r="6" spans="1:5" ht="14.25" thickBot="1" thickTop="1">
      <c r="A6" s="3">
        <v>1</v>
      </c>
      <c r="B6" s="6" t="s">
        <v>7</v>
      </c>
      <c r="C6" s="3"/>
      <c r="D6" s="21"/>
      <c r="E6" s="48"/>
    </row>
    <row r="7" spans="1:5" ht="14.25" thickBot="1" thickTop="1">
      <c r="A7" s="2"/>
      <c r="B7" s="4" t="s">
        <v>136</v>
      </c>
      <c r="C7" s="24" t="s">
        <v>60</v>
      </c>
      <c r="D7" s="14">
        <f>1.4</f>
        <v>1.4</v>
      </c>
      <c r="E7" s="49">
        <v>289</v>
      </c>
    </row>
    <row r="8" spans="1:5" ht="14.25" thickBot="1" thickTop="1">
      <c r="A8" s="2"/>
      <c r="B8" s="4" t="s">
        <v>92</v>
      </c>
      <c r="C8" s="24" t="s">
        <v>58</v>
      </c>
      <c r="D8" s="14">
        <v>25</v>
      </c>
      <c r="E8" s="49">
        <v>19799</v>
      </c>
    </row>
    <row r="9" spans="1:8" ht="25.5" thickBot="1" thickTop="1">
      <c r="A9" s="2"/>
      <c r="B9" s="10" t="s">
        <v>103</v>
      </c>
      <c r="C9" s="5" t="s">
        <v>59</v>
      </c>
      <c r="D9" s="40">
        <v>2</v>
      </c>
      <c r="E9" s="49">
        <v>3204</v>
      </c>
      <c r="H9" t="s">
        <v>163</v>
      </c>
    </row>
    <row r="10" spans="1:5" ht="25.5" thickBot="1" thickTop="1">
      <c r="A10" s="2"/>
      <c r="B10" s="10" t="s">
        <v>104</v>
      </c>
      <c r="C10" s="5" t="s">
        <v>59</v>
      </c>
      <c r="D10" s="40">
        <v>2</v>
      </c>
      <c r="E10" s="49">
        <v>3055</v>
      </c>
    </row>
    <row r="11" spans="1:5" ht="25.5" thickBot="1" thickTop="1">
      <c r="A11" s="2"/>
      <c r="B11" s="10" t="s">
        <v>105</v>
      </c>
      <c r="C11" s="5" t="s">
        <v>59</v>
      </c>
      <c r="D11" s="40">
        <v>4</v>
      </c>
      <c r="E11" s="49">
        <v>5798</v>
      </c>
    </row>
    <row r="12" spans="1:5" ht="25.5" thickBot="1" thickTop="1">
      <c r="A12" s="2"/>
      <c r="B12" s="10" t="s">
        <v>86</v>
      </c>
      <c r="C12" s="24" t="s">
        <v>59</v>
      </c>
      <c r="D12" s="41">
        <v>2</v>
      </c>
      <c r="E12" s="49">
        <v>4161</v>
      </c>
    </row>
    <row r="13" spans="1:5" ht="14.25" thickBot="1" thickTop="1">
      <c r="A13" s="3">
        <v>2</v>
      </c>
      <c r="B13" s="12" t="s">
        <v>8</v>
      </c>
      <c r="C13" s="5"/>
      <c r="D13" s="14"/>
      <c r="E13" s="48"/>
    </row>
    <row r="14" spans="1:5" ht="14.25" thickBot="1" thickTop="1">
      <c r="A14" s="2"/>
      <c r="B14" s="17" t="s">
        <v>73</v>
      </c>
      <c r="C14" s="24" t="s">
        <v>58</v>
      </c>
      <c r="D14" s="41">
        <f>4.8+37</f>
        <v>41.8</v>
      </c>
      <c r="E14" s="49">
        <v>29381</v>
      </c>
    </row>
    <row r="15" spans="1:5" ht="14.25" thickBot="1" thickTop="1">
      <c r="A15" s="3">
        <v>3</v>
      </c>
      <c r="B15" s="6" t="s">
        <v>9</v>
      </c>
      <c r="C15" s="3"/>
      <c r="D15" s="21"/>
      <c r="E15" s="48"/>
    </row>
    <row r="16" spans="1:5" ht="14.25" thickBot="1" thickTop="1">
      <c r="A16" s="2"/>
      <c r="B16" s="13" t="s">
        <v>92</v>
      </c>
      <c r="C16" s="5" t="s">
        <v>58</v>
      </c>
      <c r="D16" s="14">
        <v>40</v>
      </c>
      <c r="E16" s="49">
        <v>24975</v>
      </c>
    </row>
    <row r="17" spans="1:5" ht="25.5" thickBot="1" thickTop="1">
      <c r="A17" s="2"/>
      <c r="B17" s="10" t="s">
        <v>101</v>
      </c>
      <c r="C17" s="5" t="s">
        <v>59</v>
      </c>
      <c r="D17" s="40">
        <v>1</v>
      </c>
      <c r="E17" s="49">
        <v>2970</v>
      </c>
    </row>
    <row r="18" spans="1:5" ht="25.5" thickBot="1" thickTop="1">
      <c r="A18" s="2"/>
      <c r="B18" s="10" t="s">
        <v>102</v>
      </c>
      <c r="C18" s="5" t="s">
        <v>59</v>
      </c>
      <c r="D18" s="40">
        <v>4</v>
      </c>
      <c r="E18" s="49">
        <v>9727</v>
      </c>
    </row>
    <row r="19" spans="1:5" ht="25.5" thickBot="1" thickTop="1">
      <c r="A19" s="2"/>
      <c r="B19" s="10" t="s">
        <v>100</v>
      </c>
      <c r="C19" s="5" t="s">
        <v>59</v>
      </c>
      <c r="D19" s="40">
        <v>3</v>
      </c>
      <c r="E19" s="49">
        <v>6256</v>
      </c>
    </row>
    <row r="20" spans="1:5" ht="25.5" thickBot="1" thickTop="1">
      <c r="A20" s="2"/>
      <c r="B20" s="10" t="s">
        <v>103</v>
      </c>
      <c r="C20" s="5" t="s">
        <v>59</v>
      </c>
      <c r="D20" s="40">
        <v>5</v>
      </c>
      <c r="E20" s="49">
        <v>8011</v>
      </c>
    </row>
    <row r="21" spans="1:5" ht="25.5" thickBot="1" thickTop="1">
      <c r="A21" s="2"/>
      <c r="B21" s="10" t="s">
        <v>104</v>
      </c>
      <c r="C21" s="5" t="s">
        <v>59</v>
      </c>
      <c r="D21" s="40">
        <v>11</v>
      </c>
      <c r="E21" s="49">
        <v>16803</v>
      </c>
    </row>
    <row r="22" spans="1:5" ht="25.5" thickBot="1" thickTop="1">
      <c r="A22" s="2"/>
      <c r="B22" s="10" t="s">
        <v>105</v>
      </c>
      <c r="C22" s="5" t="s">
        <v>59</v>
      </c>
      <c r="D22" s="40">
        <v>10</v>
      </c>
      <c r="E22" s="49">
        <v>14494</v>
      </c>
    </row>
    <row r="23" spans="1:5" ht="14.25" thickBot="1" thickTop="1">
      <c r="A23" s="3">
        <v>4</v>
      </c>
      <c r="B23" s="6" t="s">
        <v>10</v>
      </c>
      <c r="C23" s="3"/>
      <c r="D23" s="21"/>
      <c r="E23" s="48"/>
    </row>
    <row r="24" spans="1:5" ht="14.25" thickBot="1" thickTop="1">
      <c r="A24" s="3"/>
      <c r="B24" s="4" t="s">
        <v>114</v>
      </c>
      <c r="C24" s="5" t="s">
        <v>57</v>
      </c>
      <c r="D24" s="14">
        <f>5+8</f>
        <v>13</v>
      </c>
      <c r="E24" s="49">
        <v>3852</v>
      </c>
    </row>
    <row r="25" spans="1:5" ht="25.5" thickBot="1" thickTop="1">
      <c r="A25" s="2"/>
      <c r="B25" s="10" t="s">
        <v>105</v>
      </c>
      <c r="C25" s="5" t="s">
        <v>59</v>
      </c>
      <c r="D25" s="40">
        <v>3</v>
      </c>
      <c r="E25" s="49">
        <v>4348</v>
      </c>
    </row>
    <row r="26" spans="1:5" ht="25.5" thickBot="1" thickTop="1">
      <c r="A26" s="2"/>
      <c r="B26" s="10" t="s">
        <v>104</v>
      </c>
      <c r="C26" s="5" t="s">
        <v>59</v>
      </c>
      <c r="D26" s="40">
        <v>3</v>
      </c>
      <c r="E26" s="49">
        <v>4583</v>
      </c>
    </row>
    <row r="27" spans="1:5" ht="14.25" thickBot="1" thickTop="1">
      <c r="A27" s="3">
        <v>5</v>
      </c>
      <c r="B27" s="6" t="s">
        <v>11</v>
      </c>
      <c r="C27" s="3"/>
      <c r="D27" s="21"/>
      <c r="E27" s="48"/>
    </row>
    <row r="28" spans="1:6" ht="14.25" thickBot="1" thickTop="1">
      <c r="A28" s="2"/>
      <c r="B28" s="4" t="s">
        <v>121</v>
      </c>
      <c r="C28" s="5" t="s">
        <v>57</v>
      </c>
      <c r="D28" s="14">
        <f>7+29.4+131.8</f>
        <v>168.20000000000002</v>
      </c>
      <c r="E28" s="49">
        <v>74008</v>
      </c>
      <c r="F28" s="16"/>
    </row>
    <row r="29" spans="1:5" ht="24.75" customHeight="1" thickBot="1" thickTop="1">
      <c r="A29" s="2"/>
      <c r="B29" s="10" t="s">
        <v>103</v>
      </c>
      <c r="C29" s="5" t="s">
        <v>59</v>
      </c>
      <c r="D29" s="40">
        <v>2</v>
      </c>
      <c r="E29" s="49">
        <v>3204</v>
      </c>
    </row>
    <row r="30" spans="1:5" ht="25.5" thickBot="1" thickTop="1">
      <c r="A30" s="2"/>
      <c r="B30" s="10" t="s">
        <v>104</v>
      </c>
      <c r="C30" s="5" t="s">
        <v>59</v>
      </c>
      <c r="D30" s="40">
        <v>2</v>
      </c>
      <c r="E30" s="49">
        <v>3055</v>
      </c>
    </row>
    <row r="31" spans="1:5" ht="25.5" thickBot="1" thickTop="1">
      <c r="A31" s="2"/>
      <c r="B31" s="10" t="s">
        <v>105</v>
      </c>
      <c r="C31" s="5" t="s">
        <v>59</v>
      </c>
      <c r="D31" s="40">
        <v>2</v>
      </c>
      <c r="E31" s="49">
        <v>2899</v>
      </c>
    </row>
    <row r="32" spans="1:5" ht="14.25" thickBot="1" thickTop="1">
      <c r="A32" s="3">
        <v>6</v>
      </c>
      <c r="B32" s="6" t="s">
        <v>12</v>
      </c>
      <c r="C32" s="3"/>
      <c r="D32" s="21"/>
      <c r="E32" s="48"/>
    </row>
    <row r="33" spans="1:5" ht="26.25" customHeight="1" thickBot="1" thickTop="1">
      <c r="A33" s="2"/>
      <c r="B33" s="10" t="s">
        <v>122</v>
      </c>
      <c r="C33" s="5" t="s">
        <v>57</v>
      </c>
      <c r="D33" s="14">
        <f>38.4+24.2+13.6+42.8+7.4+47.35+118.6</f>
        <v>292.35</v>
      </c>
      <c r="E33" s="49">
        <v>128634</v>
      </c>
    </row>
    <row r="34" spans="1:5" ht="24" customHeight="1" thickBot="1" thickTop="1">
      <c r="A34" s="2"/>
      <c r="B34" s="10" t="s">
        <v>98</v>
      </c>
      <c r="C34" s="5" t="s">
        <v>66</v>
      </c>
      <c r="D34" s="14">
        <v>16</v>
      </c>
      <c r="E34" s="49">
        <v>8574</v>
      </c>
    </row>
    <row r="35" spans="1:5" ht="26.25" customHeight="1" thickBot="1" thickTop="1">
      <c r="A35" s="2"/>
      <c r="B35" s="10" t="s">
        <v>65</v>
      </c>
      <c r="C35" s="5" t="s">
        <v>66</v>
      </c>
      <c r="D35" s="14">
        <v>5</v>
      </c>
      <c r="E35" s="49">
        <v>4876</v>
      </c>
    </row>
    <row r="36" spans="1:5" ht="14.25" thickBot="1" thickTop="1">
      <c r="A36" s="2"/>
      <c r="B36" s="13" t="s">
        <v>79</v>
      </c>
      <c r="C36" s="5" t="s">
        <v>59</v>
      </c>
      <c r="D36" s="41">
        <v>1</v>
      </c>
      <c r="E36" s="49">
        <v>14315</v>
      </c>
    </row>
    <row r="37" spans="1:5" ht="25.5" thickBot="1" thickTop="1">
      <c r="A37" s="2"/>
      <c r="B37" s="10" t="s">
        <v>103</v>
      </c>
      <c r="C37" s="5" t="s">
        <v>59</v>
      </c>
      <c r="D37" s="40">
        <v>1</v>
      </c>
      <c r="E37" s="49">
        <v>1602</v>
      </c>
    </row>
    <row r="38" spans="1:5" ht="25.5" thickBot="1" thickTop="1">
      <c r="A38" s="2"/>
      <c r="B38" s="10" t="s">
        <v>104</v>
      </c>
      <c r="C38" s="5" t="s">
        <v>59</v>
      </c>
      <c r="D38" s="40">
        <v>3</v>
      </c>
      <c r="E38" s="49">
        <v>4583</v>
      </c>
    </row>
    <row r="39" spans="1:5" ht="25.5" thickBot="1" thickTop="1">
      <c r="A39" s="2"/>
      <c r="B39" s="10" t="s">
        <v>105</v>
      </c>
      <c r="C39" s="5" t="s">
        <v>59</v>
      </c>
      <c r="D39" s="40">
        <v>3</v>
      </c>
      <c r="E39" s="49">
        <v>4348</v>
      </c>
    </row>
    <row r="40" spans="1:5" ht="25.5" customHeight="1" thickBot="1" thickTop="1">
      <c r="A40" s="3">
        <v>7</v>
      </c>
      <c r="B40" s="6" t="s">
        <v>13</v>
      </c>
      <c r="C40" s="3"/>
      <c r="D40" s="21"/>
      <c r="E40" s="48"/>
    </row>
    <row r="41" spans="1:5" ht="25.5" thickBot="1" thickTop="1">
      <c r="A41" s="3"/>
      <c r="B41" s="10" t="s">
        <v>145</v>
      </c>
      <c r="C41" s="5" t="s">
        <v>59</v>
      </c>
      <c r="D41" s="40">
        <v>4</v>
      </c>
      <c r="E41" s="49">
        <v>20225</v>
      </c>
    </row>
    <row r="42" spans="1:5" ht="19.5" customHeight="1" thickBot="1" thickTop="1">
      <c r="A42" s="3">
        <v>8</v>
      </c>
      <c r="B42" s="6" t="s">
        <v>14</v>
      </c>
      <c r="C42" s="3"/>
      <c r="D42" s="21"/>
      <c r="E42" s="48"/>
    </row>
    <row r="43" spans="1:5" ht="23.25" customHeight="1" thickBot="1" thickTop="1">
      <c r="A43" s="3"/>
      <c r="B43" s="10" t="s">
        <v>131</v>
      </c>
      <c r="C43" s="3" t="s">
        <v>61</v>
      </c>
      <c r="D43" s="21">
        <f>10.3+8.2+69.55+37.9+6</f>
        <v>131.95</v>
      </c>
      <c r="E43" s="49">
        <v>58058</v>
      </c>
    </row>
    <row r="44" spans="1:5" ht="25.5" thickBot="1" thickTop="1">
      <c r="A44" s="3"/>
      <c r="B44" s="10" t="s">
        <v>67</v>
      </c>
      <c r="C44" s="5" t="s">
        <v>59</v>
      </c>
      <c r="D44" s="40">
        <v>5</v>
      </c>
      <c r="E44" s="49">
        <v>5839</v>
      </c>
    </row>
    <row r="45" spans="1:5" ht="25.5" thickBot="1" thickTop="1">
      <c r="A45" s="3"/>
      <c r="B45" s="10" t="s">
        <v>146</v>
      </c>
      <c r="C45" s="5" t="s">
        <v>59</v>
      </c>
      <c r="D45" s="40">
        <v>2</v>
      </c>
      <c r="E45" s="49">
        <v>10113</v>
      </c>
    </row>
    <row r="46" spans="1:5" ht="25.5" thickBot="1" thickTop="1">
      <c r="A46" s="3"/>
      <c r="B46" s="10" t="s">
        <v>152</v>
      </c>
      <c r="C46" s="5" t="s">
        <v>59</v>
      </c>
      <c r="D46" s="40">
        <v>2</v>
      </c>
      <c r="E46" s="49">
        <v>3143</v>
      </c>
    </row>
    <row r="47" spans="1:5" ht="18.75" customHeight="1" thickBot="1" thickTop="1">
      <c r="A47" s="3">
        <v>9</v>
      </c>
      <c r="B47" s="6" t="s">
        <v>15</v>
      </c>
      <c r="C47" s="3"/>
      <c r="D47" s="21"/>
      <c r="E47" s="48"/>
    </row>
    <row r="48" spans="1:5" ht="25.5" thickBot="1" thickTop="1">
      <c r="A48" s="3"/>
      <c r="B48" s="10" t="s">
        <v>146</v>
      </c>
      <c r="C48" s="5" t="s">
        <v>59</v>
      </c>
      <c r="D48" s="40">
        <v>2</v>
      </c>
      <c r="E48" s="48">
        <v>10113</v>
      </c>
    </row>
    <row r="49" spans="1:5" ht="14.25" thickBot="1" thickTop="1">
      <c r="A49" s="3">
        <v>10</v>
      </c>
      <c r="B49" s="6" t="s">
        <v>16</v>
      </c>
      <c r="C49" s="3"/>
      <c r="D49" s="21"/>
      <c r="E49" s="48"/>
    </row>
    <row r="50" spans="1:5" ht="27" thickBot="1" thickTop="1">
      <c r="A50" s="3"/>
      <c r="B50" s="20" t="s">
        <v>71</v>
      </c>
      <c r="C50" s="24" t="s">
        <v>59</v>
      </c>
      <c r="D50" s="41">
        <v>1</v>
      </c>
      <c r="E50" s="48">
        <v>118732</v>
      </c>
    </row>
    <row r="51" spans="1:5" ht="14.25" thickBot="1" thickTop="1">
      <c r="A51" s="3"/>
      <c r="B51" s="17" t="s">
        <v>69</v>
      </c>
      <c r="C51" s="24" t="s">
        <v>58</v>
      </c>
      <c r="D51" s="41">
        <v>24.6</v>
      </c>
      <c r="E51" s="48">
        <v>18749</v>
      </c>
    </row>
    <row r="52" spans="1:5" ht="18" customHeight="1" thickBot="1" thickTop="1">
      <c r="A52" s="3">
        <v>11</v>
      </c>
      <c r="B52" s="6" t="s">
        <v>17</v>
      </c>
      <c r="C52" s="3"/>
      <c r="D52" s="21"/>
      <c r="E52" s="49"/>
    </row>
    <row r="53" spans="1:5" ht="14.25" thickBot="1" thickTop="1">
      <c r="A53" s="3"/>
      <c r="B53" s="4" t="s">
        <v>113</v>
      </c>
      <c r="C53" s="3" t="s">
        <v>60</v>
      </c>
      <c r="D53" s="21">
        <v>4.2</v>
      </c>
      <c r="E53" s="49">
        <v>867</v>
      </c>
    </row>
    <row r="54" spans="1:5" ht="25.5" thickBot="1" thickTop="1">
      <c r="A54" s="3"/>
      <c r="B54" s="10" t="s">
        <v>104</v>
      </c>
      <c r="C54" s="5" t="s">
        <v>59</v>
      </c>
      <c r="D54" s="40">
        <v>4</v>
      </c>
      <c r="E54" s="49">
        <v>6110</v>
      </c>
    </row>
    <row r="55" spans="1:5" ht="25.5" thickBot="1" thickTop="1">
      <c r="A55" s="3"/>
      <c r="B55" s="10" t="s">
        <v>105</v>
      </c>
      <c r="C55" s="5" t="s">
        <v>59</v>
      </c>
      <c r="D55" s="40">
        <v>3</v>
      </c>
      <c r="E55" s="48">
        <v>4348</v>
      </c>
    </row>
    <row r="56" spans="1:5" ht="22.5" customHeight="1" thickBot="1" thickTop="1">
      <c r="A56" s="2">
        <v>12</v>
      </c>
      <c r="B56" s="6" t="s">
        <v>18</v>
      </c>
      <c r="C56" s="3"/>
      <c r="D56" s="41"/>
      <c r="E56" s="49"/>
    </row>
    <row r="57" spans="1:5" ht="14.25" thickBot="1" thickTop="1">
      <c r="A57" s="2"/>
      <c r="B57" s="4" t="s">
        <v>116</v>
      </c>
      <c r="C57" s="3" t="s">
        <v>61</v>
      </c>
      <c r="D57" s="41">
        <v>2.8</v>
      </c>
      <c r="E57" s="49">
        <v>1232</v>
      </c>
    </row>
    <row r="58" spans="1:5" ht="18" customHeight="1" thickBot="1" thickTop="1">
      <c r="A58" s="2"/>
      <c r="B58" s="13" t="s">
        <v>96</v>
      </c>
      <c r="C58" s="5" t="s">
        <v>59</v>
      </c>
      <c r="D58" s="40">
        <v>2</v>
      </c>
      <c r="E58" s="49">
        <v>12914</v>
      </c>
    </row>
    <row r="59" spans="1:5" ht="25.5" thickBot="1" thickTop="1">
      <c r="A59" s="2"/>
      <c r="B59" s="10" t="s">
        <v>67</v>
      </c>
      <c r="C59" s="5" t="s">
        <v>59</v>
      </c>
      <c r="D59" s="40">
        <v>5</v>
      </c>
      <c r="E59" s="49">
        <v>7111</v>
      </c>
    </row>
    <row r="60" spans="1:5" ht="25.5" thickBot="1" thickTop="1">
      <c r="A60" s="2"/>
      <c r="B60" s="10" t="s">
        <v>161</v>
      </c>
      <c r="C60" s="5" t="s">
        <v>59</v>
      </c>
      <c r="D60" s="40">
        <v>1</v>
      </c>
      <c r="E60" s="49">
        <v>1571</v>
      </c>
    </row>
    <row r="61" spans="1:5" ht="25.5" thickBot="1" thickTop="1">
      <c r="A61" s="2"/>
      <c r="B61" s="10" t="s">
        <v>145</v>
      </c>
      <c r="C61" s="5" t="s">
        <v>59</v>
      </c>
      <c r="D61" s="40">
        <v>4</v>
      </c>
      <c r="E61" s="49">
        <v>20225</v>
      </c>
    </row>
    <row r="62" spans="1:5" ht="19.5" customHeight="1" thickBot="1" thickTop="1">
      <c r="A62" s="3">
        <v>13</v>
      </c>
      <c r="B62" s="6" t="s">
        <v>19</v>
      </c>
      <c r="C62" s="3"/>
      <c r="D62" s="21"/>
      <c r="E62" s="49"/>
    </row>
    <row r="63" spans="1:5" ht="18.75" customHeight="1" thickBot="1" thickTop="1">
      <c r="A63" s="3"/>
      <c r="B63" s="4" t="s">
        <v>119</v>
      </c>
      <c r="C63" s="3" t="s">
        <v>61</v>
      </c>
      <c r="D63" s="21">
        <f>44.7+20.6+110.7+46</f>
        <v>222</v>
      </c>
      <c r="E63" s="49">
        <v>86802</v>
      </c>
    </row>
    <row r="64" spans="1:5" ht="14.25" thickBot="1" thickTop="1">
      <c r="A64" s="3"/>
      <c r="B64" s="19" t="s">
        <v>92</v>
      </c>
      <c r="C64" s="3" t="s">
        <v>58</v>
      </c>
      <c r="D64" s="21">
        <v>66</v>
      </c>
      <c r="E64" s="49">
        <v>59398</v>
      </c>
    </row>
    <row r="65" spans="1:5" ht="14.25" thickBot="1" thickTop="1">
      <c r="A65" s="3"/>
      <c r="B65" s="13" t="s">
        <v>80</v>
      </c>
      <c r="C65" s="5" t="s">
        <v>59</v>
      </c>
      <c r="D65" s="41">
        <v>1</v>
      </c>
      <c r="E65" s="49">
        <v>14315</v>
      </c>
    </row>
    <row r="66" spans="1:5" ht="25.5" thickBot="1" thickTop="1">
      <c r="A66" s="3"/>
      <c r="B66" s="10" t="s">
        <v>103</v>
      </c>
      <c r="C66" s="5" t="s">
        <v>59</v>
      </c>
      <c r="D66" s="40">
        <v>3</v>
      </c>
      <c r="E66" s="49">
        <v>4806</v>
      </c>
    </row>
    <row r="67" spans="1:5" ht="30.75" customHeight="1" thickBot="1" thickTop="1">
      <c r="A67" s="2"/>
      <c r="B67" s="10" t="s">
        <v>104</v>
      </c>
      <c r="C67" s="5" t="s">
        <v>59</v>
      </c>
      <c r="D67" s="40">
        <v>4</v>
      </c>
      <c r="E67" s="49">
        <v>6110</v>
      </c>
    </row>
    <row r="68" spans="1:5" ht="33" customHeight="1" thickBot="1" thickTop="1">
      <c r="A68" s="2"/>
      <c r="B68" s="10" t="s">
        <v>105</v>
      </c>
      <c r="C68" s="5" t="s">
        <v>59</v>
      </c>
      <c r="D68" s="40">
        <v>4</v>
      </c>
      <c r="E68" s="49">
        <v>5798</v>
      </c>
    </row>
    <row r="69" spans="1:5" ht="25.5" thickBot="1" thickTop="1">
      <c r="A69" s="3"/>
      <c r="B69" s="10" t="s">
        <v>65</v>
      </c>
      <c r="C69" s="5" t="s">
        <v>66</v>
      </c>
      <c r="D69" s="14">
        <v>10</v>
      </c>
      <c r="E69" s="48">
        <v>9751</v>
      </c>
    </row>
    <row r="70" spans="1:5" ht="21.75" customHeight="1" thickBot="1" thickTop="1">
      <c r="A70" s="2">
        <v>14</v>
      </c>
      <c r="B70" s="6" t="s">
        <v>20</v>
      </c>
      <c r="C70" s="3"/>
      <c r="D70" s="41"/>
      <c r="E70" s="49"/>
    </row>
    <row r="71" spans="1:5" ht="27" customHeight="1" thickBot="1" thickTop="1">
      <c r="A71" s="2"/>
      <c r="B71" s="4" t="s">
        <v>133</v>
      </c>
      <c r="C71" s="5" t="s">
        <v>66</v>
      </c>
      <c r="D71" s="41">
        <f>3+4.3+52.1</f>
        <v>59.4</v>
      </c>
      <c r="E71" s="49">
        <v>26136</v>
      </c>
    </row>
    <row r="72" spans="1:5" ht="21" customHeight="1" thickBot="1" thickTop="1">
      <c r="A72" s="2"/>
      <c r="B72" s="13" t="s">
        <v>92</v>
      </c>
      <c r="C72" s="5" t="s">
        <v>58</v>
      </c>
      <c r="D72" s="40">
        <v>44.1</v>
      </c>
      <c r="E72" s="49">
        <v>40461</v>
      </c>
    </row>
    <row r="73" spans="1:5" ht="28.5" customHeight="1" thickBot="1" thickTop="1">
      <c r="A73" s="2"/>
      <c r="B73" s="10" t="s">
        <v>146</v>
      </c>
      <c r="C73" s="5" t="s">
        <v>59</v>
      </c>
      <c r="D73" s="40">
        <v>2</v>
      </c>
      <c r="E73" s="49">
        <v>10113</v>
      </c>
    </row>
    <row r="74" spans="1:5" ht="13.5" customHeight="1" thickBot="1" thickTop="1">
      <c r="A74" s="3">
        <v>15</v>
      </c>
      <c r="B74" s="6" t="s">
        <v>21</v>
      </c>
      <c r="C74" s="3"/>
      <c r="D74" s="21"/>
      <c r="E74" s="49"/>
    </row>
    <row r="75" spans="1:5" ht="24.75" customHeight="1" thickBot="1" thickTop="1">
      <c r="A75" s="2"/>
      <c r="B75" s="10" t="s">
        <v>101</v>
      </c>
      <c r="C75" s="5" t="s">
        <v>59</v>
      </c>
      <c r="D75" s="40">
        <v>2</v>
      </c>
      <c r="E75" s="49">
        <v>5940</v>
      </c>
    </row>
    <row r="76" spans="1:5" ht="25.5" thickBot="1" thickTop="1">
      <c r="A76" s="3"/>
      <c r="B76" s="10" t="s">
        <v>100</v>
      </c>
      <c r="C76" s="5" t="s">
        <v>59</v>
      </c>
      <c r="D76" s="40">
        <v>2</v>
      </c>
      <c r="E76" s="48">
        <v>4170</v>
      </c>
    </row>
    <row r="77" spans="1:5" ht="25.5" thickBot="1" thickTop="1">
      <c r="A77" s="3"/>
      <c r="B77" s="10" t="s">
        <v>65</v>
      </c>
      <c r="C77" s="5" t="s">
        <v>66</v>
      </c>
      <c r="D77" s="14">
        <v>6</v>
      </c>
      <c r="E77" s="48">
        <v>5851</v>
      </c>
    </row>
    <row r="78" spans="1:5" ht="25.5" thickBot="1" thickTop="1">
      <c r="A78" s="3"/>
      <c r="B78" s="10" t="s">
        <v>103</v>
      </c>
      <c r="C78" s="5" t="s">
        <v>59</v>
      </c>
      <c r="D78" s="40">
        <v>2</v>
      </c>
      <c r="E78" s="48">
        <v>3204</v>
      </c>
    </row>
    <row r="79" spans="1:5" ht="25.5" thickBot="1" thickTop="1">
      <c r="A79" s="3"/>
      <c r="B79" s="10" t="s">
        <v>104</v>
      </c>
      <c r="C79" s="5" t="s">
        <v>59</v>
      </c>
      <c r="D79" s="40">
        <v>5</v>
      </c>
      <c r="E79" s="48">
        <v>7638</v>
      </c>
    </row>
    <row r="80" spans="1:5" ht="25.5" thickBot="1" thickTop="1">
      <c r="A80" s="3"/>
      <c r="B80" s="10" t="s">
        <v>105</v>
      </c>
      <c r="C80" s="5" t="s">
        <v>59</v>
      </c>
      <c r="D80" s="40">
        <v>7</v>
      </c>
      <c r="E80" s="48">
        <v>10146</v>
      </c>
    </row>
    <row r="81" spans="1:5" ht="14.25" thickBot="1" thickTop="1">
      <c r="A81" s="3"/>
      <c r="B81" s="10" t="s">
        <v>140</v>
      </c>
      <c r="C81" s="5" t="s">
        <v>59</v>
      </c>
      <c r="D81" s="41">
        <v>2</v>
      </c>
      <c r="E81" s="48">
        <v>18757</v>
      </c>
    </row>
    <row r="82" spans="1:5" ht="16.5" customHeight="1" thickBot="1" thickTop="1">
      <c r="A82" s="3"/>
      <c r="B82" s="10" t="s">
        <v>155</v>
      </c>
      <c r="C82" s="14" t="s">
        <v>59</v>
      </c>
      <c r="D82" s="40">
        <v>3</v>
      </c>
      <c r="E82" s="48">
        <v>328978</v>
      </c>
    </row>
    <row r="83" spans="1:5" ht="14.25" thickBot="1" thickTop="1">
      <c r="A83" s="3">
        <v>16</v>
      </c>
      <c r="B83" s="6" t="s">
        <v>22</v>
      </c>
      <c r="C83" s="5"/>
      <c r="D83" s="21"/>
      <c r="E83" s="49"/>
    </row>
    <row r="84" spans="1:5" ht="15.75" customHeight="1" thickBot="1" thickTop="1">
      <c r="A84" s="3"/>
      <c r="B84" s="4" t="s">
        <v>134</v>
      </c>
      <c r="C84" s="5" t="s">
        <v>66</v>
      </c>
      <c r="D84" s="21">
        <f>5.8+37.3</f>
        <v>43.099999999999994</v>
      </c>
      <c r="E84" s="49">
        <v>18964</v>
      </c>
    </row>
    <row r="85" spans="1:5" ht="25.5" thickBot="1" thickTop="1">
      <c r="A85" s="3"/>
      <c r="B85" s="10" t="s">
        <v>89</v>
      </c>
      <c r="C85" s="24" t="s">
        <v>59</v>
      </c>
      <c r="D85" s="41">
        <v>1</v>
      </c>
      <c r="E85" s="48">
        <v>2193</v>
      </c>
    </row>
    <row r="86" spans="1:5" ht="25.5" thickBot="1" thickTop="1">
      <c r="A86" s="3"/>
      <c r="B86" s="10" t="s">
        <v>65</v>
      </c>
      <c r="C86" s="5" t="s">
        <v>66</v>
      </c>
      <c r="D86" s="14">
        <v>4</v>
      </c>
      <c r="E86" s="48">
        <v>3900</v>
      </c>
    </row>
    <row r="87" spans="1:5" ht="25.5" thickBot="1" thickTop="1">
      <c r="A87" s="3"/>
      <c r="B87" s="10" t="s">
        <v>104</v>
      </c>
      <c r="C87" s="5" t="s">
        <v>59</v>
      </c>
      <c r="D87" s="40">
        <v>4</v>
      </c>
      <c r="E87" s="48">
        <v>6110</v>
      </c>
    </row>
    <row r="88" spans="1:5" ht="25.5" thickBot="1" thickTop="1">
      <c r="A88" s="3"/>
      <c r="B88" s="10" t="s">
        <v>105</v>
      </c>
      <c r="C88" s="5" t="s">
        <v>59</v>
      </c>
      <c r="D88" s="40">
        <v>6</v>
      </c>
      <c r="E88" s="48">
        <v>8696</v>
      </c>
    </row>
    <row r="89" spans="1:5" ht="14.25" thickBot="1" thickTop="1">
      <c r="A89" s="3"/>
      <c r="B89" s="10" t="s">
        <v>140</v>
      </c>
      <c r="C89" s="5" t="s">
        <v>59</v>
      </c>
      <c r="D89" s="41">
        <v>2</v>
      </c>
      <c r="E89" s="48">
        <v>14091</v>
      </c>
    </row>
    <row r="90" spans="1:5" ht="15.75" customHeight="1" thickBot="1" thickTop="1">
      <c r="A90" s="2">
        <v>17</v>
      </c>
      <c r="B90" s="6" t="s">
        <v>23</v>
      </c>
      <c r="C90" s="5"/>
      <c r="D90" s="21"/>
      <c r="E90" s="49"/>
    </row>
    <row r="91" spans="1:5" ht="11.25" customHeight="1" thickBot="1" thickTop="1">
      <c r="A91" s="2"/>
      <c r="B91" s="4" t="s">
        <v>135</v>
      </c>
      <c r="C91" s="5" t="s">
        <v>66</v>
      </c>
      <c r="D91" s="21">
        <f>5.8+1.4+52.7+1.4</f>
        <v>61.300000000000004</v>
      </c>
      <c r="E91" s="49">
        <v>26645</v>
      </c>
    </row>
    <row r="92" spans="1:5" ht="14.25" thickBot="1" thickTop="1">
      <c r="A92" s="3"/>
      <c r="B92" s="18" t="s">
        <v>92</v>
      </c>
      <c r="C92" s="24" t="s">
        <v>58</v>
      </c>
      <c r="D92" s="41">
        <v>15</v>
      </c>
      <c r="E92" s="48">
        <v>17417</v>
      </c>
    </row>
    <row r="93" spans="1:5" ht="25.5" thickBot="1" thickTop="1">
      <c r="A93" s="3"/>
      <c r="B93" s="10" t="s">
        <v>103</v>
      </c>
      <c r="C93" s="5" t="s">
        <v>59</v>
      </c>
      <c r="D93" s="40">
        <v>1</v>
      </c>
      <c r="E93" s="49">
        <v>1602</v>
      </c>
    </row>
    <row r="94" spans="1:5" ht="25.5" thickBot="1" thickTop="1">
      <c r="A94" s="3"/>
      <c r="B94" s="10" t="s">
        <v>104</v>
      </c>
      <c r="C94" s="5" t="s">
        <v>59</v>
      </c>
      <c r="D94" s="40">
        <v>2</v>
      </c>
      <c r="E94" s="49">
        <v>3055</v>
      </c>
    </row>
    <row r="95" spans="1:5" ht="25.5" thickBot="1" thickTop="1">
      <c r="A95" s="3"/>
      <c r="B95" s="10" t="s">
        <v>105</v>
      </c>
      <c r="C95" s="5" t="s">
        <v>59</v>
      </c>
      <c r="D95" s="40">
        <v>2</v>
      </c>
      <c r="E95" s="49">
        <v>2899</v>
      </c>
    </row>
    <row r="96" spans="1:5" ht="14.25" thickBot="1" thickTop="1">
      <c r="A96" s="3"/>
      <c r="B96" s="10" t="s">
        <v>140</v>
      </c>
      <c r="C96" s="5" t="s">
        <v>59</v>
      </c>
      <c r="D96" s="41">
        <v>2</v>
      </c>
      <c r="E96" s="49">
        <v>14091</v>
      </c>
    </row>
    <row r="97" spans="1:5" ht="12.75" customHeight="1" thickBot="1" thickTop="1">
      <c r="A97" s="3">
        <v>18</v>
      </c>
      <c r="B97" s="6" t="s">
        <v>24</v>
      </c>
      <c r="C97" s="5"/>
      <c r="D97" s="21"/>
      <c r="E97" s="49"/>
    </row>
    <row r="98" spans="1:5" ht="23.25" customHeight="1" thickBot="1" thickTop="1">
      <c r="A98" s="3"/>
      <c r="B98" s="10" t="s">
        <v>103</v>
      </c>
      <c r="C98" s="5" t="s">
        <v>59</v>
      </c>
      <c r="D98" s="40">
        <v>3</v>
      </c>
      <c r="E98" s="49">
        <v>4806</v>
      </c>
    </row>
    <row r="99" spans="1:5" ht="24.75" customHeight="1" thickBot="1" thickTop="1">
      <c r="A99" s="3"/>
      <c r="B99" s="10" t="s">
        <v>105</v>
      </c>
      <c r="C99" s="5" t="s">
        <v>59</v>
      </c>
      <c r="D99" s="40">
        <v>4</v>
      </c>
      <c r="E99" s="49">
        <v>5798</v>
      </c>
    </row>
    <row r="100" spans="1:5" ht="25.5" thickBot="1" thickTop="1">
      <c r="A100" s="3"/>
      <c r="B100" s="10" t="s">
        <v>90</v>
      </c>
      <c r="C100" s="24" t="s">
        <v>59</v>
      </c>
      <c r="D100" s="41">
        <v>2</v>
      </c>
      <c r="E100" s="48">
        <v>5624</v>
      </c>
    </row>
    <row r="101" spans="1:5" ht="14.25" thickBot="1" thickTop="1">
      <c r="A101" s="3"/>
      <c r="B101" s="10" t="s">
        <v>140</v>
      </c>
      <c r="C101" s="5" t="s">
        <v>59</v>
      </c>
      <c r="D101" s="41">
        <v>2</v>
      </c>
      <c r="E101" s="48">
        <v>18757</v>
      </c>
    </row>
    <row r="102" spans="1:5" ht="25.5" thickBot="1" thickTop="1">
      <c r="A102" s="3"/>
      <c r="B102" s="10" t="s">
        <v>141</v>
      </c>
      <c r="C102" s="5" t="s">
        <v>142</v>
      </c>
      <c r="D102" s="41">
        <v>1</v>
      </c>
      <c r="E102" s="48">
        <v>16528</v>
      </c>
    </row>
    <row r="103" spans="1:5" ht="22.5" customHeight="1" thickBot="1" thickTop="1">
      <c r="A103" s="3"/>
      <c r="B103" s="10" t="s">
        <v>156</v>
      </c>
      <c r="C103" s="5" t="s">
        <v>142</v>
      </c>
      <c r="D103" s="41">
        <v>1</v>
      </c>
      <c r="E103" s="48">
        <v>2377</v>
      </c>
    </row>
    <row r="104" spans="1:5" ht="14.25" thickBot="1" thickTop="1">
      <c r="A104" s="2">
        <v>19</v>
      </c>
      <c r="B104" s="6" t="s">
        <v>25</v>
      </c>
      <c r="C104" s="5"/>
      <c r="D104" s="41"/>
      <c r="E104" s="49"/>
    </row>
    <row r="105" spans="1:5" ht="15" customHeight="1" thickBot="1" thickTop="1">
      <c r="A105" s="2"/>
      <c r="B105" s="10" t="s">
        <v>127</v>
      </c>
      <c r="C105" s="5" t="s">
        <v>66</v>
      </c>
      <c r="D105" s="41">
        <f>6.6+12+31.5</f>
        <v>50.1</v>
      </c>
      <c r="E105" s="49">
        <v>22044</v>
      </c>
    </row>
    <row r="106" spans="1:5" ht="25.5" thickBot="1" thickTop="1">
      <c r="A106" s="2"/>
      <c r="B106" s="10" t="s">
        <v>105</v>
      </c>
      <c r="C106" s="5" t="s">
        <v>59</v>
      </c>
      <c r="D106" s="40">
        <v>9</v>
      </c>
      <c r="E106" s="49">
        <v>13044</v>
      </c>
    </row>
    <row r="107" spans="1:5" ht="25.5" thickBot="1" thickTop="1">
      <c r="A107" s="2"/>
      <c r="B107" s="10" t="s">
        <v>104</v>
      </c>
      <c r="C107" s="5" t="s">
        <v>59</v>
      </c>
      <c r="D107" s="40">
        <v>4</v>
      </c>
      <c r="E107" s="49">
        <v>6110</v>
      </c>
    </row>
    <row r="108" spans="1:5" ht="25.5" thickBot="1" thickTop="1">
      <c r="A108" s="2"/>
      <c r="B108" s="10" t="s">
        <v>103</v>
      </c>
      <c r="C108" s="5" t="s">
        <v>59</v>
      </c>
      <c r="D108" s="40">
        <v>2</v>
      </c>
      <c r="E108" s="49">
        <v>3204</v>
      </c>
    </row>
    <row r="109" spans="1:5" ht="25.5" thickBot="1" thickTop="1">
      <c r="A109" s="2"/>
      <c r="B109" s="10" t="s">
        <v>99</v>
      </c>
      <c r="C109" s="5" t="s">
        <v>59</v>
      </c>
      <c r="D109" s="40">
        <v>1</v>
      </c>
      <c r="E109" s="49">
        <v>8015</v>
      </c>
    </row>
    <row r="110" spans="1:5" ht="25.5" thickBot="1" thickTop="1">
      <c r="A110" s="3"/>
      <c r="B110" s="10" t="s">
        <v>87</v>
      </c>
      <c r="C110" s="24" t="s">
        <v>59</v>
      </c>
      <c r="D110" s="41">
        <v>8</v>
      </c>
      <c r="E110" s="48">
        <v>20695</v>
      </c>
    </row>
    <row r="111" spans="1:5" ht="25.5" customHeight="1" thickBot="1" thickTop="1">
      <c r="A111" s="3"/>
      <c r="B111" s="10" t="s">
        <v>157</v>
      </c>
      <c r="C111" s="5" t="s">
        <v>142</v>
      </c>
      <c r="D111" s="41">
        <v>1</v>
      </c>
      <c r="E111" s="48">
        <v>4385</v>
      </c>
    </row>
    <row r="112" spans="1:5" ht="14.25" thickBot="1" thickTop="1">
      <c r="A112" s="2">
        <v>20</v>
      </c>
      <c r="B112" s="6" t="s">
        <v>26</v>
      </c>
      <c r="C112" s="5"/>
      <c r="D112" s="41"/>
      <c r="E112" s="49"/>
    </row>
    <row r="113" spans="1:5" ht="14.25" thickBot="1" thickTop="1">
      <c r="A113" s="2"/>
      <c r="B113" s="10" t="s">
        <v>138</v>
      </c>
      <c r="C113" s="5" t="s">
        <v>66</v>
      </c>
      <c r="D113" s="41">
        <f>6.6+12+31.5+49.8+12+18</f>
        <v>129.9</v>
      </c>
      <c r="E113" s="49">
        <v>50150</v>
      </c>
    </row>
    <row r="114" spans="1:5" ht="25.5" thickBot="1" thickTop="1">
      <c r="A114" s="2"/>
      <c r="B114" s="10" t="s">
        <v>105</v>
      </c>
      <c r="C114" s="5" t="s">
        <v>59</v>
      </c>
      <c r="D114" s="40">
        <v>2</v>
      </c>
      <c r="E114" s="49">
        <v>2899</v>
      </c>
    </row>
    <row r="115" spans="1:5" ht="25.5" thickBot="1" thickTop="1">
      <c r="A115" s="2"/>
      <c r="B115" s="10" t="s">
        <v>104</v>
      </c>
      <c r="C115" s="5" t="s">
        <v>59</v>
      </c>
      <c r="D115" s="40">
        <v>6</v>
      </c>
      <c r="E115" s="49">
        <v>9165</v>
      </c>
    </row>
    <row r="116" spans="1:5" ht="25.5" thickBot="1" thickTop="1">
      <c r="A116" s="2"/>
      <c r="B116" s="10" t="s">
        <v>103</v>
      </c>
      <c r="C116" s="5" t="s">
        <v>59</v>
      </c>
      <c r="D116" s="40">
        <v>6</v>
      </c>
      <c r="E116" s="49">
        <v>9613</v>
      </c>
    </row>
    <row r="117" spans="1:5" ht="25.5" thickBot="1" thickTop="1">
      <c r="A117" s="2"/>
      <c r="B117" s="10" t="s">
        <v>101</v>
      </c>
      <c r="C117" s="5" t="s">
        <v>59</v>
      </c>
      <c r="D117" s="40">
        <v>1</v>
      </c>
      <c r="E117" s="49">
        <v>2970</v>
      </c>
    </row>
    <row r="118" spans="1:5" ht="25.5" thickBot="1" thickTop="1">
      <c r="A118" s="3"/>
      <c r="B118" s="10" t="s">
        <v>86</v>
      </c>
      <c r="C118" s="24" t="s">
        <v>59</v>
      </c>
      <c r="D118" s="41">
        <v>2</v>
      </c>
      <c r="E118" s="48">
        <v>4161</v>
      </c>
    </row>
    <row r="119" spans="1:5" ht="25.5" thickBot="1" thickTop="1">
      <c r="A119" s="3"/>
      <c r="B119" s="10" t="s">
        <v>65</v>
      </c>
      <c r="C119" s="5" t="s">
        <v>66</v>
      </c>
      <c r="D119" s="14">
        <v>7</v>
      </c>
      <c r="E119" s="48">
        <v>6826</v>
      </c>
    </row>
    <row r="120" spans="1:5" ht="14.25" thickBot="1" thickTop="1">
      <c r="A120" s="3">
        <v>21</v>
      </c>
      <c r="B120" s="6" t="s">
        <v>27</v>
      </c>
      <c r="C120" s="5"/>
      <c r="D120" s="21"/>
      <c r="E120" s="48"/>
    </row>
    <row r="121" spans="1:5" ht="15.75" customHeight="1" thickBot="1" thickTop="1">
      <c r="A121" s="3"/>
      <c r="B121" s="10" t="s">
        <v>107</v>
      </c>
      <c r="C121" s="5" t="s">
        <v>66</v>
      </c>
      <c r="D121" s="21">
        <f>4+9+18</f>
        <v>31</v>
      </c>
      <c r="E121" s="48">
        <v>13640</v>
      </c>
    </row>
    <row r="122" spans="1:5" ht="14.25" thickBot="1" thickTop="1">
      <c r="A122" s="3"/>
      <c r="B122" s="4" t="s">
        <v>94</v>
      </c>
      <c r="C122" s="24" t="s">
        <v>58</v>
      </c>
      <c r="D122" s="41">
        <v>7.4</v>
      </c>
      <c r="E122" s="48">
        <v>33696</v>
      </c>
    </row>
    <row r="123" spans="1:5" ht="25.5" thickBot="1" thickTop="1">
      <c r="A123" s="3"/>
      <c r="B123" s="10" t="s">
        <v>105</v>
      </c>
      <c r="C123" s="5" t="s">
        <v>59</v>
      </c>
      <c r="D123" s="40">
        <v>4</v>
      </c>
      <c r="E123" s="48">
        <v>5798</v>
      </c>
    </row>
    <row r="124" spans="1:5" ht="25.5" thickBot="1" thickTop="1">
      <c r="A124" s="2"/>
      <c r="B124" s="10" t="s">
        <v>103</v>
      </c>
      <c r="C124" s="5" t="s">
        <v>59</v>
      </c>
      <c r="D124" s="40">
        <v>4</v>
      </c>
      <c r="E124" s="49">
        <v>6409</v>
      </c>
    </row>
    <row r="125" spans="1:5" ht="27.75" customHeight="1" thickBot="1" thickTop="1">
      <c r="A125" s="2"/>
      <c r="B125" s="10" t="s">
        <v>101</v>
      </c>
      <c r="C125" s="5" t="s">
        <v>59</v>
      </c>
      <c r="D125" s="40">
        <v>2</v>
      </c>
      <c r="E125" s="49">
        <v>5940</v>
      </c>
    </row>
    <row r="126" spans="1:5" ht="25.5" thickBot="1" thickTop="1">
      <c r="A126" s="2"/>
      <c r="B126" s="10" t="s">
        <v>98</v>
      </c>
      <c r="C126" s="5" t="s">
        <v>66</v>
      </c>
      <c r="D126" s="14">
        <v>20</v>
      </c>
      <c r="E126" s="49">
        <v>10718</v>
      </c>
    </row>
    <row r="127" spans="1:5" ht="25.5" thickBot="1" thickTop="1">
      <c r="A127" s="3"/>
      <c r="B127" s="10" t="s">
        <v>86</v>
      </c>
      <c r="C127" s="24" t="s">
        <v>59</v>
      </c>
      <c r="D127" s="41">
        <v>2</v>
      </c>
      <c r="E127" s="48">
        <v>4161</v>
      </c>
    </row>
    <row r="128" spans="1:5" ht="14.25" thickBot="1" thickTop="1">
      <c r="A128" s="3">
        <v>22</v>
      </c>
      <c r="B128" s="6" t="s">
        <v>28</v>
      </c>
      <c r="C128" s="5"/>
      <c r="D128" s="41"/>
      <c r="E128" s="49"/>
    </row>
    <row r="129" spans="1:5" ht="14.25" thickBot="1" thickTop="1">
      <c r="A129" s="3"/>
      <c r="B129" s="4" t="s">
        <v>108</v>
      </c>
      <c r="C129" s="5" t="s">
        <v>66</v>
      </c>
      <c r="D129" s="41">
        <v>8.8</v>
      </c>
      <c r="E129" s="49">
        <v>3872</v>
      </c>
    </row>
    <row r="130" spans="1:5" ht="14.25" thickBot="1" thickTop="1">
      <c r="A130" s="2"/>
      <c r="B130" s="13" t="s">
        <v>92</v>
      </c>
      <c r="C130" s="5" t="s">
        <v>58</v>
      </c>
      <c r="D130" s="40">
        <v>34</v>
      </c>
      <c r="E130" s="49">
        <v>38305</v>
      </c>
    </row>
    <row r="131" spans="1:5" ht="25.5" thickBot="1" thickTop="1">
      <c r="A131" s="2"/>
      <c r="B131" s="10" t="s">
        <v>98</v>
      </c>
      <c r="C131" s="5" t="s">
        <v>66</v>
      </c>
      <c r="D131" s="14">
        <v>10</v>
      </c>
      <c r="E131" s="49">
        <v>5359</v>
      </c>
    </row>
    <row r="132" spans="1:5" ht="25.5" thickBot="1" thickTop="1">
      <c r="A132" s="3"/>
      <c r="B132" s="10" t="s">
        <v>85</v>
      </c>
      <c r="C132" s="24" t="s">
        <v>59</v>
      </c>
      <c r="D132" s="41">
        <v>1</v>
      </c>
      <c r="E132" s="48">
        <v>2249</v>
      </c>
    </row>
    <row r="133" spans="1:5" ht="25.5" thickBot="1" thickTop="1">
      <c r="A133" s="3"/>
      <c r="B133" s="10" t="s">
        <v>65</v>
      </c>
      <c r="C133" s="5" t="s">
        <v>66</v>
      </c>
      <c r="D133" s="14">
        <v>6</v>
      </c>
      <c r="E133" s="48">
        <v>5851</v>
      </c>
    </row>
    <row r="134" spans="1:5" ht="25.5" thickBot="1" thickTop="1">
      <c r="A134" s="3"/>
      <c r="B134" s="10" t="s">
        <v>101</v>
      </c>
      <c r="C134" s="5" t="s">
        <v>59</v>
      </c>
      <c r="D134" s="40">
        <v>1</v>
      </c>
      <c r="E134" s="48">
        <v>2970</v>
      </c>
    </row>
    <row r="135" spans="1:5" ht="25.5" thickBot="1" thickTop="1">
      <c r="A135" s="3"/>
      <c r="B135" s="10" t="s">
        <v>105</v>
      </c>
      <c r="C135" s="5" t="s">
        <v>59</v>
      </c>
      <c r="D135" s="40">
        <v>4</v>
      </c>
      <c r="E135" s="48">
        <v>5798</v>
      </c>
    </row>
    <row r="136" spans="1:5" ht="14.25" thickBot="1" thickTop="1">
      <c r="A136" s="3">
        <v>23</v>
      </c>
      <c r="B136" s="6" t="s">
        <v>29</v>
      </c>
      <c r="C136" s="5"/>
      <c r="D136" s="41"/>
      <c r="E136" s="48"/>
    </row>
    <row r="137" spans="1:5" ht="25.5" thickBot="1" thickTop="1">
      <c r="A137" s="3"/>
      <c r="B137" s="10" t="s">
        <v>105</v>
      </c>
      <c r="C137" s="5" t="s">
        <v>59</v>
      </c>
      <c r="D137" s="40">
        <v>6</v>
      </c>
      <c r="E137" s="49">
        <v>8696</v>
      </c>
    </row>
    <row r="138" spans="1:5" ht="25.5" thickBot="1" thickTop="1">
      <c r="A138" s="3"/>
      <c r="B138" s="10" t="s">
        <v>104</v>
      </c>
      <c r="C138" s="5" t="s">
        <v>59</v>
      </c>
      <c r="D138" s="40">
        <v>5</v>
      </c>
      <c r="E138" s="48">
        <v>7638</v>
      </c>
    </row>
    <row r="139" spans="1:5" ht="25.5" thickBot="1" thickTop="1">
      <c r="A139" s="3"/>
      <c r="B139" s="10" t="s">
        <v>85</v>
      </c>
      <c r="C139" s="24" t="s">
        <v>59</v>
      </c>
      <c r="D139" s="41">
        <v>1</v>
      </c>
      <c r="E139" s="49">
        <v>2249</v>
      </c>
    </row>
    <row r="140" spans="1:5" ht="14.25" thickBot="1" thickTop="1">
      <c r="A140" s="3">
        <v>24</v>
      </c>
      <c r="B140" s="6" t="s">
        <v>30</v>
      </c>
      <c r="C140" s="5"/>
      <c r="D140" s="41"/>
      <c r="E140" s="49"/>
    </row>
    <row r="141" spans="1:5" ht="14.25" thickBot="1" thickTop="1">
      <c r="A141" s="3"/>
      <c r="B141" s="13" t="s">
        <v>92</v>
      </c>
      <c r="C141" s="5" t="s">
        <v>58</v>
      </c>
      <c r="D141" s="41">
        <v>11</v>
      </c>
      <c r="E141" s="49">
        <v>9990</v>
      </c>
    </row>
    <row r="142" spans="1:5" ht="25.5" thickBot="1" thickTop="1">
      <c r="A142" s="3"/>
      <c r="B142" s="10" t="s">
        <v>105</v>
      </c>
      <c r="C142" s="5" t="s">
        <v>59</v>
      </c>
      <c r="D142" s="40">
        <v>8</v>
      </c>
      <c r="E142" s="49">
        <v>11595</v>
      </c>
    </row>
    <row r="143" spans="1:5" ht="25.5" thickBot="1" thickTop="1">
      <c r="A143" s="3"/>
      <c r="B143" s="10" t="s">
        <v>104</v>
      </c>
      <c r="C143" s="5" t="s">
        <v>59</v>
      </c>
      <c r="D143" s="40">
        <v>5</v>
      </c>
      <c r="E143" s="49">
        <v>7638</v>
      </c>
    </row>
    <row r="144" spans="1:5" ht="25.5" thickBot="1" thickTop="1">
      <c r="A144" s="2"/>
      <c r="B144" s="10" t="s">
        <v>103</v>
      </c>
      <c r="C144" s="5" t="s">
        <v>59</v>
      </c>
      <c r="D144" s="40">
        <v>4</v>
      </c>
      <c r="E144" s="49">
        <v>6409</v>
      </c>
    </row>
    <row r="145" spans="1:5" ht="25.5" thickBot="1" thickTop="1">
      <c r="A145" s="3"/>
      <c r="B145" s="10" t="s">
        <v>102</v>
      </c>
      <c r="C145" s="5" t="s">
        <v>59</v>
      </c>
      <c r="D145" s="40">
        <v>4</v>
      </c>
      <c r="E145" s="48">
        <v>9727</v>
      </c>
    </row>
    <row r="146" spans="1:5" ht="25.5" thickBot="1" thickTop="1">
      <c r="A146" s="3"/>
      <c r="B146" s="10" t="s">
        <v>65</v>
      </c>
      <c r="C146" s="5" t="s">
        <v>66</v>
      </c>
      <c r="D146" s="14">
        <v>8</v>
      </c>
      <c r="E146" s="48">
        <v>7801</v>
      </c>
    </row>
    <row r="147" spans="1:5" ht="25.5" thickBot="1" thickTop="1">
      <c r="A147" s="3"/>
      <c r="B147" s="10" t="s">
        <v>144</v>
      </c>
      <c r="C147" s="14" t="s">
        <v>59</v>
      </c>
      <c r="D147" s="40">
        <v>3</v>
      </c>
      <c r="E147" s="48">
        <v>55500</v>
      </c>
    </row>
    <row r="148" spans="1:5" ht="14.25" customHeight="1" thickBot="1" thickTop="1">
      <c r="A148" s="3">
        <v>25</v>
      </c>
      <c r="B148" s="6" t="s">
        <v>31</v>
      </c>
      <c r="C148" s="24"/>
      <c r="D148" s="41"/>
      <c r="E148" s="48"/>
    </row>
    <row r="149" spans="1:5" ht="14.25" thickBot="1" thickTop="1">
      <c r="A149" s="3"/>
      <c r="B149" s="4" t="s">
        <v>132</v>
      </c>
      <c r="C149" s="5" t="s">
        <v>66</v>
      </c>
      <c r="D149" s="41">
        <f>10.9+9.1+25.4</f>
        <v>45.4</v>
      </c>
      <c r="E149" s="48">
        <v>19976</v>
      </c>
    </row>
    <row r="150" spans="1:5" ht="14.25" thickBot="1" thickTop="1">
      <c r="A150" s="3"/>
      <c r="B150" s="4" t="s">
        <v>92</v>
      </c>
      <c r="C150" s="14" t="s">
        <v>58</v>
      </c>
      <c r="D150" s="26">
        <v>10</v>
      </c>
      <c r="E150" s="48">
        <v>11550</v>
      </c>
    </row>
    <row r="151" spans="1:5" ht="26.25" customHeight="1" thickBot="1" thickTop="1">
      <c r="A151" s="2"/>
      <c r="B151" s="19" t="s">
        <v>115</v>
      </c>
      <c r="C151" s="5" t="s">
        <v>59</v>
      </c>
      <c r="D151" s="40">
        <v>1</v>
      </c>
      <c r="E151" s="49">
        <v>201423</v>
      </c>
    </row>
    <row r="152" spans="1:5" ht="24" customHeight="1" thickBot="1" thickTop="1">
      <c r="A152" s="2"/>
      <c r="B152" s="10" t="s">
        <v>98</v>
      </c>
      <c r="C152" s="5" t="s">
        <v>66</v>
      </c>
      <c r="D152" s="14">
        <v>16</v>
      </c>
      <c r="E152" s="49">
        <v>8574</v>
      </c>
    </row>
    <row r="153" spans="1:5" ht="29.25" customHeight="1" thickBot="1" thickTop="1">
      <c r="A153" s="2"/>
      <c r="B153" s="10" t="s">
        <v>105</v>
      </c>
      <c r="C153" s="5" t="s">
        <v>59</v>
      </c>
      <c r="D153" s="40">
        <v>3</v>
      </c>
      <c r="E153" s="49">
        <v>4348</v>
      </c>
    </row>
    <row r="154" spans="1:5" ht="25.5" thickBot="1" thickTop="1">
      <c r="A154" s="2"/>
      <c r="B154" s="10" t="s">
        <v>88</v>
      </c>
      <c r="C154" s="24" t="s">
        <v>59</v>
      </c>
      <c r="D154" s="41">
        <v>6</v>
      </c>
      <c r="E154" s="49">
        <v>16871</v>
      </c>
    </row>
    <row r="155" spans="1:5" ht="14.25" thickBot="1" thickTop="1">
      <c r="A155" s="2">
        <v>26</v>
      </c>
      <c r="B155" s="6" t="s">
        <v>32</v>
      </c>
      <c r="C155" s="5"/>
      <c r="D155" s="41"/>
      <c r="E155" s="49"/>
    </row>
    <row r="156" spans="1:5" ht="12.75" customHeight="1" thickBot="1" thickTop="1">
      <c r="A156" s="2"/>
      <c r="B156" s="10" t="s">
        <v>128</v>
      </c>
      <c r="C156" s="5" t="s">
        <v>57</v>
      </c>
      <c r="D156" s="41">
        <f>7.2+32.6+42.2+9.8</f>
        <v>91.8</v>
      </c>
      <c r="E156" s="49">
        <v>40392</v>
      </c>
    </row>
    <row r="157" spans="1:5" ht="14.25" customHeight="1" thickBot="1" thickTop="1">
      <c r="A157" s="2"/>
      <c r="B157" s="4" t="s">
        <v>92</v>
      </c>
      <c r="C157" s="14" t="s">
        <v>58</v>
      </c>
      <c r="D157" s="38">
        <v>98</v>
      </c>
      <c r="E157" s="49">
        <v>99709</v>
      </c>
    </row>
    <row r="158" spans="1:5" ht="25.5" thickBot="1" thickTop="1">
      <c r="A158" s="2"/>
      <c r="B158" s="10" t="s">
        <v>100</v>
      </c>
      <c r="C158" s="5" t="s">
        <v>59</v>
      </c>
      <c r="D158" s="40">
        <v>2</v>
      </c>
      <c r="E158" s="49">
        <v>4170</v>
      </c>
    </row>
    <row r="159" spans="1:5" ht="25.5" thickBot="1" thickTop="1">
      <c r="A159" s="2"/>
      <c r="B159" s="10" t="s">
        <v>103</v>
      </c>
      <c r="C159" s="5" t="s">
        <v>59</v>
      </c>
      <c r="D159" s="40">
        <v>8</v>
      </c>
      <c r="E159" s="49">
        <v>12817</v>
      </c>
    </row>
    <row r="160" spans="1:5" ht="25.5" thickBot="1" thickTop="1">
      <c r="A160" s="2"/>
      <c r="B160" s="10" t="s">
        <v>104</v>
      </c>
      <c r="C160" s="5" t="s">
        <v>59</v>
      </c>
      <c r="D160" s="40">
        <v>4</v>
      </c>
      <c r="E160" s="49">
        <v>6110</v>
      </c>
    </row>
    <row r="161" spans="1:5" ht="25.5" thickBot="1" thickTop="1">
      <c r="A161" s="2"/>
      <c r="B161" s="10" t="s">
        <v>105</v>
      </c>
      <c r="C161" s="5" t="s">
        <v>59</v>
      </c>
      <c r="D161" s="40">
        <v>6</v>
      </c>
      <c r="E161" s="49">
        <v>8696</v>
      </c>
    </row>
    <row r="162" spans="1:5" ht="24" customHeight="1" thickBot="1" thickTop="1">
      <c r="A162" s="3"/>
      <c r="B162" s="10" t="s">
        <v>98</v>
      </c>
      <c r="C162" s="5" t="s">
        <v>66</v>
      </c>
      <c r="D162" s="14">
        <v>26</v>
      </c>
      <c r="E162" s="48">
        <v>13933</v>
      </c>
    </row>
    <row r="163" spans="1:5" ht="25.5" thickBot="1" thickTop="1">
      <c r="A163" s="3"/>
      <c r="B163" s="10" t="s">
        <v>65</v>
      </c>
      <c r="C163" s="5" t="s">
        <v>66</v>
      </c>
      <c r="D163" s="14">
        <v>32</v>
      </c>
      <c r="E163" s="49">
        <v>31204</v>
      </c>
    </row>
    <row r="164" spans="1:5" ht="14.25" customHeight="1" thickBot="1" thickTop="1">
      <c r="A164" s="21">
        <v>27</v>
      </c>
      <c r="B164" s="6" t="s">
        <v>33</v>
      </c>
      <c r="C164" s="5"/>
      <c r="D164" s="41"/>
      <c r="E164" s="49"/>
    </row>
    <row r="165" spans="1:5" ht="14.25" thickBot="1" thickTop="1">
      <c r="A165" s="3"/>
      <c r="B165" s="22" t="s">
        <v>93</v>
      </c>
      <c r="C165" s="25" t="s">
        <v>58</v>
      </c>
      <c r="D165" s="41">
        <v>29</v>
      </c>
      <c r="E165" s="49">
        <v>27598</v>
      </c>
    </row>
    <row r="166" spans="1:5" ht="14.25" thickBot="1" thickTop="1">
      <c r="A166" s="2">
        <v>28</v>
      </c>
      <c r="B166" s="6" t="s">
        <v>34</v>
      </c>
      <c r="C166" s="14"/>
      <c r="D166" s="26"/>
      <c r="E166" s="49"/>
    </row>
    <row r="167" spans="1:5" ht="12.75" customHeight="1" thickBot="1" thickTop="1">
      <c r="A167" s="3"/>
      <c r="B167" s="10" t="s">
        <v>83</v>
      </c>
      <c r="C167" s="5" t="s">
        <v>84</v>
      </c>
      <c r="D167" s="40">
        <v>7</v>
      </c>
      <c r="E167" s="48">
        <v>12017</v>
      </c>
    </row>
    <row r="168" spans="1:5" ht="25.5" thickBot="1" thickTop="1">
      <c r="A168" s="3"/>
      <c r="B168" s="10" t="s">
        <v>104</v>
      </c>
      <c r="C168" s="5" t="s">
        <v>59</v>
      </c>
      <c r="D168" s="40">
        <v>2</v>
      </c>
      <c r="E168" s="48">
        <v>3055</v>
      </c>
    </row>
    <row r="169" spans="1:5" ht="25.5" thickBot="1" thickTop="1">
      <c r="A169" s="3"/>
      <c r="B169" s="10" t="s">
        <v>105</v>
      </c>
      <c r="C169" s="5" t="s">
        <v>59</v>
      </c>
      <c r="D169" s="40">
        <v>2</v>
      </c>
      <c r="E169" s="48">
        <v>2899</v>
      </c>
    </row>
    <row r="170" spans="1:5" ht="12" customHeight="1" thickBot="1" thickTop="1">
      <c r="A170" s="3"/>
      <c r="B170" s="10" t="s">
        <v>160</v>
      </c>
      <c r="C170" s="5" t="s">
        <v>59</v>
      </c>
      <c r="D170" s="40">
        <v>2</v>
      </c>
      <c r="E170" s="48">
        <v>8200</v>
      </c>
    </row>
    <row r="171" spans="1:5" ht="14.25" customHeight="1" thickBot="1" thickTop="1">
      <c r="A171" s="3">
        <v>29</v>
      </c>
      <c r="B171" s="6" t="s">
        <v>35</v>
      </c>
      <c r="C171" s="5"/>
      <c r="D171" s="41"/>
      <c r="E171" s="48"/>
    </row>
    <row r="172" spans="1:5" ht="15" customHeight="1" thickBot="1" thickTop="1">
      <c r="A172" s="2"/>
      <c r="B172" s="10" t="s">
        <v>129</v>
      </c>
      <c r="C172" s="5" t="s">
        <v>66</v>
      </c>
      <c r="D172" s="41">
        <f>8.8+7.3+4+28.6</f>
        <v>48.7</v>
      </c>
      <c r="E172" s="49">
        <v>20494</v>
      </c>
    </row>
    <row r="173" spans="1:5" ht="25.5" customHeight="1" thickBot="1" thickTop="1">
      <c r="A173" s="2"/>
      <c r="B173" s="10" t="s">
        <v>105</v>
      </c>
      <c r="C173" s="5" t="s">
        <v>59</v>
      </c>
      <c r="D173" s="40">
        <v>3</v>
      </c>
      <c r="E173" s="49">
        <v>4348</v>
      </c>
    </row>
    <row r="174" spans="1:5" ht="25.5" thickBot="1" thickTop="1">
      <c r="A174" s="2"/>
      <c r="B174" s="10" t="s">
        <v>104</v>
      </c>
      <c r="C174" s="5" t="s">
        <v>59</v>
      </c>
      <c r="D174" s="40">
        <v>7</v>
      </c>
      <c r="E174" s="49">
        <v>10693</v>
      </c>
    </row>
    <row r="175" spans="1:5" ht="25.5" thickBot="1" thickTop="1">
      <c r="A175" s="2"/>
      <c r="B175" s="10" t="s">
        <v>103</v>
      </c>
      <c r="C175" s="5" t="s">
        <v>59</v>
      </c>
      <c r="D175" s="40">
        <v>2</v>
      </c>
      <c r="E175" s="49">
        <v>3204</v>
      </c>
    </row>
    <row r="176" spans="1:5" ht="25.5" thickBot="1" thickTop="1">
      <c r="A176" s="2"/>
      <c r="B176" s="10" t="s">
        <v>102</v>
      </c>
      <c r="C176" s="5" t="s">
        <v>59</v>
      </c>
      <c r="D176" s="40">
        <v>2</v>
      </c>
      <c r="E176" s="48">
        <v>4864</v>
      </c>
    </row>
    <row r="177" spans="1:5" ht="14.25" customHeight="1" thickBot="1" thickTop="1">
      <c r="A177" s="2">
        <v>30</v>
      </c>
      <c r="B177" s="6" t="s">
        <v>36</v>
      </c>
      <c r="C177" s="24"/>
      <c r="D177" s="41"/>
      <c r="E177" s="49"/>
    </row>
    <row r="178" spans="1:5" ht="14.25" thickBot="1" thickTop="1">
      <c r="A178" s="2"/>
      <c r="B178" s="4" t="s">
        <v>110</v>
      </c>
      <c r="C178" s="5" t="s">
        <v>66</v>
      </c>
      <c r="D178" s="41">
        <f>34.1+5</f>
        <v>39.1</v>
      </c>
      <c r="E178" s="49">
        <v>17204</v>
      </c>
    </row>
    <row r="179" spans="1:5" ht="14.25" thickBot="1" thickTop="1">
      <c r="A179" s="2"/>
      <c r="B179" s="20" t="s">
        <v>92</v>
      </c>
      <c r="C179" s="14" t="s">
        <v>58</v>
      </c>
      <c r="D179" s="26">
        <v>30</v>
      </c>
      <c r="E179" s="49">
        <v>22001</v>
      </c>
    </row>
    <row r="180" spans="1:5" ht="25.5" thickBot="1" thickTop="1">
      <c r="A180" s="2"/>
      <c r="B180" s="10" t="s">
        <v>99</v>
      </c>
      <c r="C180" s="5" t="s">
        <v>59</v>
      </c>
      <c r="D180" s="40">
        <v>8</v>
      </c>
      <c r="E180" s="49">
        <v>64116</v>
      </c>
    </row>
    <row r="181" spans="1:5" ht="25.5" thickBot="1" thickTop="1">
      <c r="A181" s="2"/>
      <c r="B181" s="10" t="s">
        <v>104</v>
      </c>
      <c r="C181" s="5" t="s">
        <v>59</v>
      </c>
      <c r="D181" s="40">
        <v>3</v>
      </c>
      <c r="E181" s="49">
        <v>4583</v>
      </c>
    </row>
    <row r="182" spans="1:5" ht="22.5" customHeight="1" thickBot="1" thickTop="1">
      <c r="A182" s="2"/>
      <c r="B182" s="10" t="s">
        <v>105</v>
      </c>
      <c r="C182" s="5" t="s">
        <v>59</v>
      </c>
      <c r="D182" s="40">
        <v>4</v>
      </c>
      <c r="E182" s="49">
        <v>5798</v>
      </c>
    </row>
    <row r="183" spans="1:5" ht="25.5" thickBot="1" thickTop="1">
      <c r="A183" s="3"/>
      <c r="B183" s="10" t="s">
        <v>67</v>
      </c>
      <c r="C183" s="5" t="s">
        <v>59</v>
      </c>
      <c r="D183" s="40">
        <v>5</v>
      </c>
      <c r="E183" s="48">
        <v>7111</v>
      </c>
    </row>
    <row r="184" spans="1:5" ht="14.25" thickBot="1" thickTop="1">
      <c r="A184" s="2"/>
      <c r="B184" s="17" t="s">
        <v>72</v>
      </c>
      <c r="C184" s="24" t="s">
        <v>58</v>
      </c>
      <c r="D184" s="41">
        <v>22</v>
      </c>
      <c r="E184" s="49">
        <v>4845</v>
      </c>
    </row>
    <row r="185" spans="1:5" ht="23.25" customHeight="1" thickBot="1" thickTop="1">
      <c r="A185" s="2"/>
      <c r="B185" s="10" t="s">
        <v>65</v>
      </c>
      <c r="C185" s="5" t="s">
        <v>66</v>
      </c>
      <c r="D185" s="14">
        <v>4</v>
      </c>
      <c r="E185" s="49">
        <v>3900</v>
      </c>
    </row>
    <row r="186" spans="1:5" ht="15.75" customHeight="1" thickBot="1" thickTop="1">
      <c r="A186" s="2">
        <v>31</v>
      </c>
      <c r="B186" s="6" t="s">
        <v>37</v>
      </c>
      <c r="C186" s="5"/>
      <c r="D186" s="41"/>
      <c r="E186" s="49"/>
    </row>
    <row r="187" spans="1:5" ht="18.75" customHeight="1" thickBot="1" thickTop="1">
      <c r="A187" s="2"/>
      <c r="B187" s="4" t="s">
        <v>126</v>
      </c>
      <c r="C187" s="5" t="s">
        <v>66</v>
      </c>
      <c r="D187" s="41">
        <f>10.6+14.4+2.6</f>
        <v>27.6</v>
      </c>
      <c r="E187" s="49">
        <v>11537</v>
      </c>
    </row>
    <row r="188" spans="1:5" ht="14.25" thickBot="1" thickTop="1">
      <c r="A188" s="2"/>
      <c r="B188" s="10" t="s">
        <v>64</v>
      </c>
      <c r="C188" s="14" t="s">
        <v>59</v>
      </c>
      <c r="D188" s="26"/>
      <c r="E188" s="49"/>
    </row>
    <row r="189" spans="1:5" ht="25.5" thickBot="1" thickTop="1">
      <c r="A189" s="2"/>
      <c r="B189" s="10" t="s">
        <v>105</v>
      </c>
      <c r="C189" s="5" t="s">
        <v>59</v>
      </c>
      <c r="D189" s="40">
        <v>2</v>
      </c>
      <c r="E189" s="49">
        <v>2899</v>
      </c>
    </row>
    <row r="190" spans="1:5" ht="25.5" thickBot="1" thickTop="1">
      <c r="A190" s="3"/>
      <c r="B190" s="10" t="s">
        <v>104</v>
      </c>
      <c r="C190" s="5" t="s">
        <v>59</v>
      </c>
      <c r="D190" s="40">
        <v>2</v>
      </c>
      <c r="E190" s="48">
        <v>3055</v>
      </c>
    </row>
    <row r="191" spans="1:5" ht="25.5" thickBot="1" thickTop="1">
      <c r="A191" s="2"/>
      <c r="B191" s="10" t="s">
        <v>103</v>
      </c>
      <c r="C191" s="5" t="s">
        <v>59</v>
      </c>
      <c r="D191" s="40">
        <v>2</v>
      </c>
      <c r="E191" s="49">
        <v>3204</v>
      </c>
    </row>
    <row r="192" spans="1:5" ht="33" customHeight="1" thickBot="1" thickTop="1">
      <c r="A192" s="2"/>
      <c r="B192" s="10" t="s">
        <v>102</v>
      </c>
      <c r="C192" s="5" t="s">
        <v>59</v>
      </c>
      <c r="D192" s="40">
        <v>2</v>
      </c>
      <c r="E192" s="49">
        <v>4864</v>
      </c>
    </row>
    <row r="193" spans="1:5" ht="19.5" customHeight="1" thickBot="1" thickTop="1">
      <c r="A193" s="2">
        <v>32</v>
      </c>
      <c r="B193" s="6" t="s">
        <v>38</v>
      </c>
      <c r="C193" s="5"/>
      <c r="D193" s="41"/>
      <c r="E193" s="49"/>
    </row>
    <row r="194" spans="1:5" ht="17.25" customHeight="1" thickBot="1" thickTop="1">
      <c r="A194" s="2"/>
      <c r="B194" s="4" t="s">
        <v>139</v>
      </c>
      <c r="C194" s="5" t="s">
        <v>66</v>
      </c>
      <c r="D194" s="41">
        <f>52.8+2.8</f>
        <v>55.599999999999994</v>
      </c>
      <c r="E194" s="49">
        <v>23810</v>
      </c>
    </row>
    <row r="195" spans="1:5" ht="16.5" customHeight="1" thickBot="1" thickTop="1">
      <c r="A195" s="2"/>
      <c r="B195" s="13" t="s">
        <v>92</v>
      </c>
      <c r="C195" s="5" t="s">
        <v>58</v>
      </c>
      <c r="D195" s="40">
        <v>5</v>
      </c>
      <c r="E195" s="49">
        <v>5432</v>
      </c>
    </row>
    <row r="196" spans="1:5" ht="25.5" thickBot="1" thickTop="1">
      <c r="A196" s="3"/>
      <c r="B196" s="10" t="s">
        <v>98</v>
      </c>
      <c r="C196" s="5" t="s">
        <v>66</v>
      </c>
      <c r="D196" s="14">
        <v>14</v>
      </c>
      <c r="E196" s="48">
        <v>7502</v>
      </c>
    </row>
    <row r="197" spans="1:5" ht="25.5" thickBot="1" thickTop="1">
      <c r="A197" s="3"/>
      <c r="B197" s="10" t="s">
        <v>85</v>
      </c>
      <c r="C197" s="24" t="s">
        <v>59</v>
      </c>
      <c r="D197" s="41">
        <v>1</v>
      </c>
      <c r="E197" s="48">
        <v>2137</v>
      </c>
    </row>
    <row r="198" spans="1:5" ht="25.5" thickBot="1" thickTop="1">
      <c r="A198" s="3"/>
      <c r="B198" s="10" t="s">
        <v>105</v>
      </c>
      <c r="C198" s="5" t="s">
        <v>59</v>
      </c>
      <c r="D198" s="40">
        <v>3</v>
      </c>
      <c r="E198" s="48">
        <v>4348</v>
      </c>
    </row>
    <row r="199" spans="1:5" ht="25.5" thickBot="1" thickTop="1">
      <c r="A199" s="3"/>
      <c r="B199" s="10" t="s">
        <v>104</v>
      </c>
      <c r="C199" s="5" t="s">
        <v>59</v>
      </c>
      <c r="D199" s="40">
        <v>3</v>
      </c>
      <c r="E199" s="48">
        <v>4583</v>
      </c>
    </row>
    <row r="200" spans="1:5" ht="25.5" thickBot="1" thickTop="1">
      <c r="A200" s="3"/>
      <c r="B200" s="10" t="s">
        <v>103</v>
      </c>
      <c r="C200" s="5" t="s">
        <v>59</v>
      </c>
      <c r="D200" s="40">
        <v>2</v>
      </c>
      <c r="E200" s="49">
        <v>3204</v>
      </c>
    </row>
    <row r="201" spans="1:5" ht="25.5" thickBot="1" thickTop="1">
      <c r="A201" s="2"/>
      <c r="B201" s="10" t="s">
        <v>65</v>
      </c>
      <c r="C201" s="5" t="s">
        <v>66</v>
      </c>
      <c r="D201" s="14">
        <v>8</v>
      </c>
      <c r="E201" s="49">
        <v>7801</v>
      </c>
    </row>
    <row r="202" spans="1:5" ht="21.75" customHeight="1" thickBot="1" thickTop="1">
      <c r="A202" s="2">
        <v>33</v>
      </c>
      <c r="B202" s="6" t="s">
        <v>39</v>
      </c>
      <c r="C202" s="5"/>
      <c r="D202" s="40"/>
      <c r="E202" s="49"/>
    </row>
    <row r="203" spans="1:5" ht="25.5" thickBot="1" thickTop="1">
      <c r="A203" s="3"/>
      <c r="B203" s="10" t="s">
        <v>146</v>
      </c>
      <c r="C203" s="5" t="s">
        <v>59</v>
      </c>
      <c r="D203" s="40">
        <v>2</v>
      </c>
      <c r="E203" s="48">
        <v>10113</v>
      </c>
    </row>
    <row r="204" spans="1:5" ht="17.25" customHeight="1" thickBot="1" thickTop="1">
      <c r="A204" s="2">
        <v>34</v>
      </c>
      <c r="B204" s="6" t="s">
        <v>40</v>
      </c>
      <c r="C204" s="5"/>
      <c r="D204" s="41"/>
      <c r="E204" s="49"/>
    </row>
    <row r="205" spans="1:5" ht="14.25" thickBot="1" thickTop="1">
      <c r="A205" s="2"/>
      <c r="B205" s="4" t="s">
        <v>109</v>
      </c>
      <c r="C205" s="5" t="s">
        <v>66</v>
      </c>
      <c r="D205" s="40">
        <f>5.4+6.9+7.2</f>
        <v>19.5</v>
      </c>
      <c r="E205" s="49">
        <v>5850</v>
      </c>
    </row>
    <row r="206" spans="1:5" ht="25.5" thickBot="1" thickTop="1">
      <c r="A206" s="2"/>
      <c r="B206" s="10" t="s">
        <v>146</v>
      </c>
      <c r="C206" s="5" t="s">
        <v>59</v>
      </c>
      <c r="D206" s="40">
        <v>2</v>
      </c>
      <c r="E206" s="49">
        <v>10113</v>
      </c>
    </row>
    <row r="207" spans="1:5" ht="20.25" customHeight="1" thickBot="1" thickTop="1">
      <c r="A207" s="3">
        <v>35</v>
      </c>
      <c r="B207" s="7" t="s">
        <v>41</v>
      </c>
      <c r="C207" s="5"/>
      <c r="D207" s="40"/>
      <c r="E207" s="48"/>
    </row>
    <row r="208" spans="1:5" ht="14.25" thickBot="1" thickTop="1">
      <c r="A208" s="3"/>
      <c r="B208" s="4" t="s">
        <v>112</v>
      </c>
      <c r="C208" s="5" t="s">
        <v>66</v>
      </c>
      <c r="D208" s="40">
        <v>58.9</v>
      </c>
      <c r="E208" s="48">
        <v>25916</v>
      </c>
    </row>
    <row r="209" spans="1:5" ht="25.5" thickBot="1" thickTop="1">
      <c r="A209" s="3"/>
      <c r="B209" s="10" t="s">
        <v>91</v>
      </c>
      <c r="C209" s="24" t="s">
        <v>59</v>
      </c>
      <c r="D209" s="41">
        <v>1</v>
      </c>
      <c r="E209" s="48">
        <v>1237</v>
      </c>
    </row>
    <row r="210" spans="1:5" ht="21" customHeight="1" thickBot="1" thickTop="1">
      <c r="A210" s="3"/>
      <c r="B210" s="17" t="s">
        <v>74</v>
      </c>
      <c r="C210" s="24" t="s">
        <v>58</v>
      </c>
      <c r="D210" s="41">
        <v>15.7</v>
      </c>
      <c r="E210" s="48">
        <v>12541</v>
      </c>
    </row>
    <row r="211" spans="1:5" ht="25.5" thickBot="1" thickTop="1">
      <c r="A211" s="3"/>
      <c r="B211" s="10" t="s">
        <v>65</v>
      </c>
      <c r="C211" s="5" t="s">
        <v>66</v>
      </c>
      <c r="D211" s="14">
        <v>18</v>
      </c>
      <c r="E211" s="48">
        <v>17552</v>
      </c>
    </row>
    <row r="212" spans="1:5" ht="25.5" thickBot="1" thickTop="1">
      <c r="A212" s="3"/>
      <c r="B212" s="10" t="s">
        <v>100</v>
      </c>
      <c r="C212" s="5" t="s">
        <v>59</v>
      </c>
      <c r="D212" s="40">
        <v>5</v>
      </c>
      <c r="E212" s="49">
        <v>10426</v>
      </c>
    </row>
    <row r="213" spans="1:5" ht="25.5" thickBot="1" thickTop="1">
      <c r="A213" s="3"/>
      <c r="B213" s="10" t="s">
        <v>103</v>
      </c>
      <c r="C213" s="5" t="s">
        <v>59</v>
      </c>
      <c r="D213" s="40">
        <v>4</v>
      </c>
      <c r="E213" s="49">
        <v>6409</v>
      </c>
    </row>
    <row r="214" spans="1:5" ht="25.5" thickBot="1" thickTop="1">
      <c r="A214" s="3"/>
      <c r="B214" s="10" t="s">
        <v>105</v>
      </c>
      <c r="C214" s="5" t="s">
        <v>59</v>
      </c>
      <c r="D214" s="40">
        <v>4</v>
      </c>
      <c r="E214" s="49">
        <v>5798</v>
      </c>
    </row>
    <row r="215" spans="1:5" ht="14.25" thickBot="1" thickTop="1">
      <c r="A215" s="3">
        <v>36</v>
      </c>
      <c r="B215" s="6" t="s">
        <v>42</v>
      </c>
      <c r="C215" s="5"/>
      <c r="D215" s="41"/>
      <c r="E215" s="49"/>
    </row>
    <row r="216" spans="1:5" ht="21.75" customHeight="1" thickBot="1" thickTop="1">
      <c r="A216" s="3"/>
      <c r="B216" s="4" t="s">
        <v>117</v>
      </c>
      <c r="C216" s="5" t="s">
        <v>66</v>
      </c>
      <c r="D216" s="40">
        <v>3.8</v>
      </c>
      <c r="E216" s="49">
        <v>1672</v>
      </c>
    </row>
    <row r="217" spans="1:5" ht="25.5" thickBot="1" thickTop="1">
      <c r="A217" s="3"/>
      <c r="B217" s="10" t="s">
        <v>105</v>
      </c>
      <c r="C217" s="5" t="s">
        <v>59</v>
      </c>
      <c r="D217" s="40">
        <v>12</v>
      </c>
      <c r="E217" s="49">
        <v>17393</v>
      </c>
    </row>
    <row r="218" spans="1:5" ht="25.5" thickBot="1" thickTop="1">
      <c r="A218" s="3"/>
      <c r="B218" s="10" t="s">
        <v>104</v>
      </c>
      <c r="C218" s="5" t="s">
        <v>59</v>
      </c>
      <c r="D218" s="40">
        <v>3</v>
      </c>
      <c r="E218" s="48">
        <v>4583</v>
      </c>
    </row>
    <row r="219" spans="1:5" ht="25.5" thickBot="1" thickTop="1">
      <c r="A219" s="2"/>
      <c r="B219" s="10" t="s">
        <v>65</v>
      </c>
      <c r="C219" s="5" t="s">
        <v>66</v>
      </c>
      <c r="D219" s="14">
        <v>10</v>
      </c>
      <c r="E219" s="49">
        <v>9751</v>
      </c>
    </row>
    <row r="220" spans="1:5" ht="27.75" customHeight="1" thickBot="1" thickTop="1">
      <c r="A220" s="2"/>
      <c r="B220" s="10" t="s">
        <v>103</v>
      </c>
      <c r="C220" s="5" t="s">
        <v>59</v>
      </c>
      <c r="D220" s="40">
        <v>10</v>
      </c>
      <c r="E220" s="49">
        <v>16022</v>
      </c>
    </row>
    <row r="221" spans="1:5" ht="17.25" customHeight="1" thickBot="1" thickTop="1">
      <c r="A221" s="27">
        <v>37</v>
      </c>
      <c r="B221" s="6" t="s">
        <v>43</v>
      </c>
      <c r="C221" s="5"/>
      <c r="D221" s="41"/>
      <c r="E221" s="49"/>
    </row>
    <row r="222" spans="1:5" ht="25.5" thickBot="1" thickTop="1">
      <c r="A222" s="2"/>
      <c r="B222" s="10" t="s">
        <v>130</v>
      </c>
      <c r="C222" s="25" t="s">
        <v>66</v>
      </c>
      <c r="D222" s="14">
        <f>16.2+21.4+3</f>
        <v>40.599999999999994</v>
      </c>
      <c r="E222" s="49">
        <v>17163</v>
      </c>
    </row>
    <row r="223" spans="1:5" ht="25.5" thickBot="1" thickTop="1">
      <c r="A223" s="2"/>
      <c r="B223" s="10" t="s">
        <v>158</v>
      </c>
      <c r="C223" s="5" t="s">
        <v>142</v>
      </c>
      <c r="D223" s="41">
        <v>1</v>
      </c>
      <c r="E223" s="49">
        <v>3908</v>
      </c>
    </row>
    <row r="224" spans="1:5" ht="25.5" thickBot="1" thickTop="1">
      <c r="A224" s="3"/>
      <c r="B224" s="10" t="s">
        <v>98</v>
      </c>
      <c r="C224" s="5" t="s">
        <v>66</v>
      </c>
      <c r="D224" s="14">
        <v>10</v>
      </c>
      <c r="E224" s="48">
        <v>5359</v>
      </c>
    </row>
    <row r="225" spans="1:5" ht="25.5" thickBot="1" thickTop="1">
      <c r="A225" s="2"/>
      <c r="B225" s="10" t="s">
        <v>103</v>
      </c>
      <c r="C225" s="5" t="s">
        <v>59</v>
      </c>
      <c r="D225" s="40">
        <v>2</v>
      </c>
      <c r="E225" s="49">
        <v>3204</v>
      </c>
    </row>
    <row r="226" spans="1:5" ht="25.5" thickBot="1" thickTop="1">
      <c r="A226" s="2"/>
      <c r="B226" s="10" t="s">
        <v>104</v>
      </c>
      <c r="C226" s="5" t="s">
        <v>59</v>
      </c>
      <c r="D226" s="40">
        <v>4</v>
      </c>
      <c r="E226" s="49">
        <v>6110</v>
      </c>
    </row>
    <row r="227" spans="1:5" ht="25.5" thickBot="1" thickTop="1">
      <c r="A227" s="2"/>
      <c r="B227" s="10" t="s">
        <v>105</v>
      </c>
      <c r="C227" s="5" t="s">
        <v>59</v>
      </c>
      <c r="D227" s="40">
        <v>8</v>
      </c>
      <c r="E227" s="49">
        <v>11595</v>
      </c>
    </row>
    <row r="228" spans="1:5" ht="15.75" customHeight="1" thickBot="1" thickTop="1">
      <c r="A228" s="2">
        <v>38</v>
      </c>
      <c r="B228" s="6" t="s">
        <v>44</v>
      </c>
      <c r="C228" s="5"/>
      <c r="D228" s="41"/>
      <c r="E228" s="49"/>
    </row>
    <row r="229" spans="1:5" ht="27" customHeight="1" thickBot="1" thickTop="1">
      <c r="A229" s="3"/>
      <c r="B229" s="10" t="s">
        <v>100</v>
      </c>
      <c r="C229" s="5" t="s">
        <v>59</v>
      </c>
      <c r="D229" s="40">
        <v>2</v>
      </c>
      <c r="E229" s="49">
        <v>4170</v>
      </c>
    </row>
    <row r="230" spans="1:5" ht="25.5" thickBot="1" thickTop="1">
      <c r="A230" s="2"/>
      <c r="B230" s="10" t="s">
        <v>101</v>
      </c>
      <c r="C230" s="5" t="s">
        <v>59</v>
      </c>
      <c r="D230" s="40">
        <v>4</v>
      </c>
      <c r="E230" s="49">
        <v>11880</v>
      </c>
    </row>
    <row r="231" spans="1:5" ht="31.5" customHeight="1" thickBot="1" thickTop="1">
      <c r="A231" s="2"/>
      <c r="B231" s="10" t="s">
        <v>104</v>
      </c>
      <c r="C231" s="5" t="s">
        <v>59</v>
      </c>
      <c r="D231" s="40">
        <v>5</v>
      </c>
      <c r="E231" s="49">
        <v>7638</v>
      </c>
    </row>
    <row r="232" spans="1:5" ht="30" customHeight="1" thickBot="1" thickTop="1">
      <c r="A232" s="2"/>
      <c r="B232" s="10" t="s">
        <v>105</v>
      </c>
      <c r="C232" s="5" t="s">
        <v>59</v>
      </c>
      <c r="D232" s="40">
        <v>5</v>
      </c>
      <c r="E232" s="49">
        <v>7247</v>
      </c>
    </row>
    <row r="233" spans="1:5" ht="14.25" thickBot="1" thickTop="1">
      <c r="A233" s="2">
        <v>39</v>
      </c>
      <c r="B233" s="6" t="s">
        <v>45</v>
      </c>
      <c r="C233" s="3"/>
      <c r="D233" s="41"/>
      <c r="E233" s="49"/>
    </row>
    <row r="234" spans="1:5" ht="16.5" customHeight="1" thickBot="1" thickTop="1">
      <c r="A234" s="2"/>
      <c r="B234" s="23" t="s">
        <v>92</v>
      </c>
      <c r="C234" s="5" t="s">
        <v>58</v>
      </c>
      <c r="D234" s="40">
        <v>60</v>
      </c>
      <c r="E234" s="49">
        <v>57046</v>
      </c>
    </row>
    <row r="235" spans="1:5" ht="20.25" customHeight="1" thickBot="1" thickTop="1">
      <c r="A235" s="3"/>
      <c r="B235" s="10" t="s">
        <v>95</v>
      </c>
      <c r="C235" s="5" t="s">
        <v>59</v>
      </c>
      <c r="D235" s="42">
        <v>1</v>
      </c>
      <c r="E235" s="48">
        <v>11635</v>
      </c>
    </row>
    <row r="236" spans="1:5" ht="30" customHeight="1" thickBot="1" thickTop="1">
      <c r="A236" s="3"/>
      <c r="B236" s="10" t="s">
        <v>101</v>
      </c>
      <c r="C236" s="5" t="s">
        <v>59</v>
      </c>
      <c r="D236" s="40">
        <v>6</v>
      </c>
      <c r="E236" s="48">
        <v>17820</v>
      </c>
    </row>
    <row r="237" spans="1:5" ht="27.75" customHeight="1" thickBot="1" thickTop="1">
      <c r="A237" s="3"/>
      <c r="B237" s="10" t="s">
        <v>100</v>
      </c>
      <c r="C237" s="5" t="s">
        <v>59</v>
      </c>
      <c r="D237" s="40">
        <v>2</v>
      </c>
      <c r="E237" s="48">
        <v>4170</v>
      </c>
    </row>
    <row r="238" spans="1:5" ht="31.5" customHeight="1" thickBot="1" thickTop="1">
      <c r="A238" s="3"/>
      <c r="B238" s="10" t="s">
        <v>104</v>
      </c>
      <c r="C238" s="5" t="s">
        <v>59</v>
      </c>
      <c r="D238" s="40">
        <v>6</v>
      </c>
      <c r="E238" s="48">
        <v>9165</v>
      </c>
    </row>
    <row r="239" spans="1:5" ht="30" customHeight="1" thickBot="1" thickTop="1">
      <c r="A239" s="3"/>
      <c r="B239" s="10" t="s">
        <v>105</v>
      </c>
      <c r="C239" s="5" t="s">
        <v>59</v>
      </c>
      <c r="D239" s="40">
        <v>5</v>
      </c>
      <c r="E239" s="48">
        <v>7247</v>
      </c>
    </row>
    <row r="240" spans="1:5" ht="18.75" customHeight="1" thickBot="1" thickTop="1">
      <c r="A240" s="3">
        <v>40</v>
      </c>
      <c r="B240" s="6" t="s">
        <v>46</v>
      </c>
      <c r="C240" s="5"/>
      <c r="D240" s="41"/>
      <c r="E240" s="49"/>
    </row>
    <row r="241" spans="1:5" ht="18" customHeight="1" thickBot="1" thickTop="1">
      <c r="A241" s="3"/>
      <c r="B241" s="4" t="s">
        <v>111</v>
      </c>
      <c r="C241" s="3" t="s">
        <v>66</v>
      </c>
      <c r="D241" s="41">
        <f>10.3+14+23.8</f>
        <v>48.1</v>
      </c>
      <c r="E241" s="49">
        <v>21164</v>
      </c>
    </row>
    <row r="242" spans="1:5" ht="33.75" customHeight="1" thickBot="1" thickTop="1">
      <c r="A242" s="3"/>
      <c r="B242" s="10" t="s">
        <v>98</v>
      </c>
      <c r="C242" s="5" t="s">
        <v>66</v>
      </c>
      <c r="D242" s="14">
        <v>18</v>
      </c>
      <c r="E242" s="49">
        <v>9646</v>
      </c>
    </row>
    <row r="243" spans="1:5" ht="33" customHeight="1" thickBot="1" thickTop="1">
      <c r="A243" s="3"/>
      <c r="B243" s="10" t="s">
        <v>65</v>
      </c>
      <c r="C243" s="5" t="s">
        <v>66</v>
      </c>
      <c r="D243" s="14">
        <v>17</v>
      </c>
      <c r="E243" s="49">
        <v>16577</v>
      </c>
    </row>
    <row r="244" spans="1:5" ht="33" customHeight="1" thickBot="1" thickTop="1">
      <c r="A244" s="3"/>
      <c r="B244" s="10" t="s">
        <v>103</v>
      </c>
      <c r="C244" s="5" t="s">
        <v>59</v>
      </c>
      <c r="D244" s="40">
        <v>1</v>
      </c>
      <c r="E244" s="49">
        <v>1602</v>
      </c>
    </row>
    <row r="245" spans="1:5" ht="30.75" customHeight="1" thickBot="1" thickTop="1">
      <c r="A245" s="3"/>
      <c r="B245" s="10" t="s">
        <v>104</v>
      </c>
      <c r="C245" s="5" t="s">
        <v>59</v>
      </c>
      <c r="D245" s="40">
        <v>2</v>
      </c>
      <c r="E245" s="48">
        <v>3055</v>
      </c>
    </row>
    <row r="246" spans="1:5" ht="31.5" customHeight="1" thickBot="1" thickTop="1">
      <c r="A246" s="2"/>
      <c r="B246" s="10" t="s">
        <v>105</v>
      </c>
      <c r="C246" s="5" t="s">
        <v>59</v>
      </c>
      <c r="D246" s="40">
        <v>2</v>
      </c>
      <c r="E246" s="49">
        <v>2899</v>
      </c>
    </row>
    <row r="247" spans="1:5" ht="33.75" customHeight="1" thickBot="1" thickTop="1">
      <c r="A247" s="2"/>
      <c r="B247" s="10" t="s">
        <v>143</v>
      </c>
      <c r="C247" s="5" t="s">
        <v>56</v>
      </c>
      <c r="D247" s="40">
        <v>1</v>
      </c>
      <c r="E247" s="49">
        <v>1681</v>
      </c>
    </row>
    <row r="248" spans="1:5" ht="19.5" customHeight="1" thickBot="1" thickTop="1">
      <c r="A248" s="2">
        <v>41</v>
      </c>
      <c r="B248" s="6" t="s">
        <v>47</v>
      </c>
      <c r="C248" s="5"/>
      <c r="D248" s="41"/>
      <c r="E248" s="49"/>
    </row>
    <row r="249" spans="1:5" ht="17.25" customHeight="1" thickBot="1" thickTop="1">
      <c r="A249" s="2"/>
      <c r="B249" s="4" t="s">
        <v>137</v>
      </c>
      <c r="C249" s="5" t="s">
        <v>66</v>
      </c>
      <c r="D249" s="43">
        <f>2.25+6+12.6+2.8</f>
        <v>23.650000000000002</v>
      </c>
      <c r="E249" s="49">
        <v>8351</v>
      </c>
    </row>
    <row r="250" spans="1:5" ht="14.25" thickBot="1" thickTop="1">
      <c r="A250" s="2"/>
      <c r="B250" s="22" t="s">
        <v>92</v>
      </c>
      <c r="C250" s="5" t="s">
        <v>58</v>
      </c>
      <c r="D250" s="21">
        <v>47</v>
      </c>
      <c r="E250" s="49">
        <v>60827</v>
      </c>
    </row>
    <row r="251" spans="1:7" ht="25.5" thickBot="1" thickTop="1">
      <c r="A251" s="2"/>
      <c r="B251" s="10" t="s">
        <v>98</v>
      </c>
      <c r="C251" s="5" t="s">
        <v>66</v>
      </c>
      <c r="D251" s="14">
        <v>4</v>
      </c>
      <c r="E251" s="49">
        <v>2144</v>
      </c>
      <c r="G251" s="16"/>
    </row>
    <row r="252" spans="1:5" ht="25.5" thickBot="1" thickTop="1">
      <c r="A252" s="2"/>
      <c r="B252" s="10" t="s">
        <v>91</v>
      </c>
      <c r="C252" s="24" t="s">
        <v>59</v>
      </c>
      <c r="D252" s="41">
        <v>1</v>
      </c>
      <c r="E252" s="49">
        <v>2812</v>
      </c>
    </row>
    <row r="253" spans="1:5" ht="14.25" customHeight="1" thickBot="1" thickTop="1">
      <c r="A253" s="2"/>
      <c r="B253" s="19" t="s">
        <v>70</v>
      </c>
      <c r="C253" s="28" t="s">
        <v>59</v>
      </c>
      <c r="D253" s="29">
        <v>1</v>
      </c>
      <c r="E253" s="49">
        <v>127664</v>
      </c>
    </row>
    <row r="254" spans="1:5" ht="25.5" thickBot="1" thickTop="1">
      <c r="A254" s="3"/>
      <c r="B254" s="10" t="s">
        <v>67</v>
      </c>
      <c r="C254" s="5" t="s">
        <v>59</v>
      </c>
      <c r="D254" s="44">
        <v>6</v>
      </c>
      <c r="E254" s="48">
        <v>9824</v>
      </c>
    </row>
    <row r="255" spans="1:5" ht="25.5" thickBot="1" thickTop="1">
      <c r="A255" s="3"/>
      <c r="B255" s="10" t="s">
        <v>100</v>
      </c>
      <c r="C255" s="5" t="s">
        <v>59</v>
      </c>
      <c r="D255" s="40">
        <v>1</v>
      </c>
      <c r="E255" s="48">
        <v>2085</v>
      </c>
    </row>
    <row r="256" spans="1:5" ht="25.5" thickBot="1" thickTop="1">
      <c r="A256" s="2"/>
      <c r="B256" s="10" t="s">
        <v>104</v>
      </c>
      <c r="C256" s="5" t="s">
        <v>59</v>
      </c>
      <c r="D256" s="40">
        <v>4</v>
      </c>
      <c r="E256" s="49">
        <v>6110</v>
      </c>
    </row>
    <row r="257" spans="1:5" ht="25.5" thickBot="1" thickTop="1">
      <c r="A257" s="2"/>
      <c r="B257" s="10" t="s">
        <v>105</v>
      </c>
      <c r="C257" s="5" t="s">
        <v>59</v>
      </c>
      <c r="D257" s="40">
        <v>2</v>
      </c>
      <c r="E257" s="49">
        <v>2899</v>
      </c>
    </row>
    <row r="258" spans="1:5" ht="32.25" customHeight="1" thickBot="1" thickTop="1">
      <c r="A258" s="2"/>
      <c r="B258" s="10" t="s">
        <v>153</v>
      </c>
      <c r="C258" s="5" t="s">
        <v>154</v>
      </c>
      <c r="D258" s="40"/>
      <c r="E258" s="49">
        <v>23425</v>
      </c>
    </row>
    <row r="259" spans="1:5" ht="22.5" customHeight="1" thickBot="1" thickTop="1">
      <c r="A259" s="2">
        <v>42</v>
      </c>
      <c r="B259" s="6" t="s">
        <v>48</v>
      </c>
      <c r="C259" s="5"/>
      <c r="D259" s="41"/>
      <c r="E259" s="49"/>
    </row>
    <row r="260" spans="1:5" ht="17.25" customHeight="1" thickBot="1" thickTop="1">
      <c r="A260" s="2"/>
      <c r="B260" s="4" t="s">
        <v>118</v>
      </c>
      <c r="C260" s="5" t="s">
        <v>66</v>
      </c>
      <c r="D260" s="40">
        <v>12.6</v>
      </c>
      <c r="E260" s="49">
        <v>5544</v>
      </c>
    </row>
    <row r="261" spans="1:5" ht="21" customHeight="1" thickBot="1" thickTop="1">
      <c r="A261" s="2"/>
      <c r="B261" s="22" t="s">
        <v>92</v>
      </c>
      <c r="C261" s="5" t="s">
        <v>58</v>
      </c>
      <c r="D261" s="41">
        <v>11</v>
      </c>
      <c r="E261" s="49">
        <v>8425</v>
      </c>
    </row>
    <row r="262" spans="1:5" ht="25.5" thickBot="1" thickTop="1">
      <c r="A262" s="2"/>
      <c r="B262" s="10" t="s">
        <v>105</v>
      </c>
      <c r="C262" s="5" t="s">
        <v>59</v>
      </c>
      <c r="D262" s="40">
        <v>4</v>
      </c>
      <c r="E262" s="49">
        <v>5798</v>
      </c>
    </row>
    <row r="263" spans="1:5" ht="25.5" thickBot="1" thickTop="1">
      <c r="A263" s="3"/>
      <c r="B263" s="10" t="s">
        <v>104</v>
      </c>
      <c r="C263" s="5" t="s">
        <v>59</v>
      </c>
      <c r="D263" s="40">
        <v>2</v>
      </c>
      <c r="E263" s="48">
        <v>3055</v>
      </c>
    </row>
    <row r="264" spans="1:5" ht="25.5" thickBot="1" thickTop="1">
      <c r="A264" s="3"/>
      <c r="B264" s="10" t="s">
        <v>103</v>
      </c>
      <c r="C264" s="5" t="s">
        <v>59</v>
      </c>
      <c r="D264" s="40">
        <v>2</v>
      </c>
      <c r="E264" s="48">
        <v>3204</v>
      </c>
    </row>
    <row r="265" spans="1:5" ht="25.5" thickBot="1" thickTop="1">
      <c r="A265" s="3"/>
      <c r="B265" s="10" t="s">
        <v>101</v>
      </c>
      <c r="C265" s="5" t="s">
        <v>59</v>
      </c>
      <c r="D265" s="40">
        <v>2</v>
      </c>
      <c r="E265" s="48">
        <v>5940</v>
      </c>
    </row>
    <row r="266" spans="1:5" ht="14.25" thickBot="1" thickTop="1">
      <c r="A266" s="3">
        <v>43</v>
      </c>
      <c r="B266" s="6" t="s">
        <v>49</v>
      </c>
      <c r="C266" s="24"/>
      <c r="D266" s="41"/>
      <c r="E266" s="48"/>
    </row>
    <row r="267" spans="1:5" ht="30.75" customHeight="1" thickBot="1" thickTop="1">
      <c r="A267" s="3"/>
      <c r="B267" s="10" t="s">
        <v>105</v>
      </c>
      <c r="C267" s="5" t="s">
        <v>59</v>
      </c>
      <c r="D267" s="40">
        <v>4</v>
      </c>
      <c r="E267" s="48">
        <v>5798</v>
      </c>
    </row>
    <row r="268" spans="1:5" ht="29.25" customHeight="1" thickBot="1" thickTop="1">
      <c r="A268" s="3"/>
      <c r="B268" s="10" t="s">
        <v>104</v>
      </c>
      <c r="C268" s="5" t="s">
        <v>59</v>
      </c>
      <c r="D268" s="40">
        <v>2</v>
      </c>
      <c r="E268" s="48">
        <v>3055</v>
      </c>
    </row>
    <row r="269" spans="1:5" ht="25.5" thickBot="1" thickTop="1">
      <c r="A269" s="2"/>
      <c r="B269" s="10" t="s">
        <v>91</v>
      </c>
      <c r="C269" s="24" t="s">
        <v>59</v>
      </c>
      <c r="D269" s="41">
        <v>1</v>
      </c>
      <c r="E269" s="49">
        <v>1800</v>
      </c>
    </row>
    <row r="270" spans="1:5" ht="25.5" thickBot="1" thickTop="1">
      <c r="A270" s="2"/>
      <c r="B270" s="10" t="s">
        <v>151</v>
      </c>
      <c r="C270" s="5" t="s">
        <v>59</v>
      </c>
      <c r="D270" s="41">
        <v>2</v>
      </c>
      <c r="E270" s="49">
        <v>6911</v>
      </c>
    </row>
    <row r="271" spans="1:5" ht="21" customHeight="1" thickBot="1" thickTop="1">
      <c r="A271" s="2">
        <v>44</v>
      </c>
      <c r="B271" s="6" t="s">
        <v>50</v>
      </c>
      <c r="C271" s="3"/>
      <c r="D271" s="41"/>
      <c r="E271" s="49"/>
    </row>
    <row r="272" spans="1:5" ht="25.5" customHeight="1" thickBot="1" thickTop="1">
      <c r="A272" s="2"/>
      <c r="B272" s="19" t="s">
        <v>92</v>
      </c>
      <c r="C272" s="3" t="s">
        <v>59</v>
      </c>
      <c r="D272" s="41">
        <v>82.5</v>
      </c>
      <c r="E272" s="49">
        <v>161679</v>
      </c>
    </row>
    <row r="273" spans="1:5" ht="25.5" thickBot="1" thickTop="1">
      <c r="A273" s="2"/>
      <c r="B273" s="10" t="s">
        <v>147</v>
      </c>
      <c r="C273" s="5" t="s">
        <v>59</v>
      </c>
      <c r="D273" s="40">
        <v>1</v>
      </c>
      <c r="E273" s="49">
        <v>7070</v>
      </c>
    </row>
    <row r="274" spans="1:5" ht="42" customHeight="1" thickBot="1" thickTop="1">
      <c r="A274" s="2"/>
      <c r="B274" s="10" t="s">
        <v>162</v>
      </c>
      <c r="C274" s="5" t="s">
        <v>59</v>
      </c>
      <c r="D274" s="40">
        <v>1</v>
      </c>
      <c r="E274" s="49">
        <v>23886</v>
      </c>
    </row>
    <row r="275" spans="1:5" ht="33" customHeight="1" thickBot="1" thickTop="1">
      <c r="A275" s="3"/>
      <c r="B275" s="10" t="s">
        <v>99</v>
      </c>
      <c r="C275" s="5" t="s">
        <v>59</v>
      </c>
      <c r="D275" s="40">
        <v>1</v>
      </c>
      <c r="E275" s="48">
        <v>8015</v>
      </c>
    </row>
    <row r="276" spans="1:5" ht="27" customHeight="1" thickBot="1" thickTop="1">
      <c r="A276" s="2"/>
      <c r="B276" s="10" t="s">
        <v>103</v>
      </c>
      <c r="C276" s="5" t="s">
        <v>59</v>
      </c>
      <c r="D276" s="40">
        <v>1</v>
      </c>
      <c r="E276" s="49">
        <v>1602</v>
      </c>
    </row>
    <row r="277" spans="1:5" ht="31.5" customHeight="1" thickBot="1" thickTop="1">
      <c r="A277" s="2"/>
      <c r="B277" s="10" t="s">
        <v>104</v>
      </c>
      <c r="C277" s="5" t="s">
        <v>59</v>
      </c>
      <c r="D277" s="40">
        <v>2</v>
      </c>
      <c r="E277" s="49">
        <v>3055</v>
      </c>
    </row>
    <row r="278" spans="1:5" ht="30" customHeight="1" thickBot="1" thickTop="1">
      <c r="A278" s="2"/>
      <c r="B278" s="10" t="s">
        <v>105</v>
      </c>
      <c r="C278" s="5" t="s">
        <v>59</v>
      </c>
      <c r="D278" s="40">
        <v>4</v>
      </c>
      <c r="E278" s="49">
        <v>5798</v>
      </c>
    </row>
    <row r="279" spans="1:5" ht="18" customHeight="1" thickBot="1" thickTop="1">
      <c r="A279" s="2">
        <v>45</v>
      </c>
      <c r="B279" s="6" t="s">
        <v>51</v>
      </c>
      <c r="C279" s="3"/>
      <c r="D279" s="41"/>
      <c r="E279" s="49"/>
    </row>
    <row r="280" spans="1:5" ht="19.5" customHeight="1" thickBot="1" thickTop="1">
      <c r="A280" s="2"/>
      <c r="B280" s="4" t="s">
        <v>126</v>
      </c>
      <c r="C280" s="3" t="s">
        <v>66</v>
      </c>
      <c r="D280" s="41">
        <v>91.1</v>
      </c>
      <c r="E280" s="49">
        <v>40084</v>
      </c>
    </row>
    <row r="281" spans="1:5" ht="18.75" customHeight="1" thickBot="1" thickTop="1">
      <c r="A281" s="2"/>
      <c r="B281" s="13" t="s">
        <v>75</v>
      </c>
      <c r="C281" s="5" t="s">
        <v>59</v>
      </c>
      <c r="D281" s="41">
        <v>1</v>
      </c>
      <c r="E281" s="49">
        <v>14250</v>
      </c>
    </row>
    <row r="282" spans="1:5" ht="25.5" thickBot="1" thickTop="1">
      <c r="A282" s="2"/>
      <c r="B282" s="10" t="s">
        <v>103</v>
      </c>
      <c r="C282" s="5" t="s">
        <v>59</v>
      </c>
      <c r="D282" s="40">
        <v>2</v>
      </c>
      <c r="E282" s="49">
        <v>3204</v>
      </c>
    </row>
    <row r="283" spans="1:5" ht="25.5" thickBot="1" thickTop="1">
      <c r="A283" s="2"/>
      <c r="B283" s="10" t="s">
        <v>104</v>
      </c>
      <c r="C283" s="5" t="s">
        <v>59</v>
      </c>
      <c r="D283" s="40">
        <v>2</v>
      </c>
      <c r="E283" s="49">
        <v>3055</v>
      </c>
    </row>
    <row r="284" spans="1:5" ht="25.5" thickBot="1" thickTop="1">
      <c r="A284" s="3"/>
      <c r="B284" s="10" t="s">
        <v>105</v>
      </c>
      <c r="C284" s="5" t="s">
        <v>59</v>
      </c>
      <c r="D284" s="40">
        <v>4</v>
      </c>
      <c r="E284" s="48">
        <v>5798</v>
      </c>
    </row>
    <row r="285" spans="1:5" ht="25.5" thickBot="1" thickTop="1">
      <c r="A285" s="2"/>
      <c r="B285" s="10" t="s">
        <v>144</v>
      </c>
      <c r="C285" s="14" t="s">
        <v>59</v>
      </c>
      <c r="D285" s="40">
        <v>2</v>
      </c>
      <c r="E285" s="49">
        <v>37000</v>
      </c>
    </row>
    <row r="286" spans="1:5" ht="15" customHeight="1" thickBot="1" thickTop="1">
      <c r="A286" s="2">
        <v>46</v>
      </c>
      <c r="B286" s="6" t="s">
        <v>52</v>
      </c>
      <c r="C286" s="3"/>
      <c r="D286" s="41"/>
      <c r="E286" s="49"/>
    </row>
    <row r="287" spans="1:5" ht="15.75" customHeight="1" thickBot="1" thickTop="1">
      <c r="A287" s="2"/>
      <c r="B287" s="10" t="s">
        <v>124</v>
      </c>
      <c r="C287" s="3" t="s">
        <v>106</v>
      </c>
      <c r="D287" s="41">
        <f>38.6+27.2+26+10.8+169.6</f>
        <v>272.2</v>
      </c>
      <c r="E287" s="49">
        <v>119768</v>
      </c>
    </row>
    <row r="288" spans="1:5" ht="14.25" thickBot="1" thickTop="1">
      <c r="A288" s="2"/>
      <c r="B288" s="13" t="s">
        <v>78</v>
      </c>
      <c r="C288" s="5" t="s">
        <v>59</v>
      </c>
      <c r="D288" s="41">
        <v>1</v>
      </c>
      <c r="E288" s="49">
        <v>14315</v>
      </c>
    </row>
    <row r="289" spans="1:5" ht="14.25" thickBot="1" thickTop="1">
      <c r="A289" s="2"/>
      <c r="B289" s="10" t="s">
        <v>68</v>
      </c>
      <c r="C289" s="5" t="s">
        <v>59</v>
      </c>
      <c r="D289" s="41">
        <v>1</v>
      </c>
      <c r="E289" s="49">
        <v>5974</v>
      </c>
    </row>
    <row r="290" spans="1:5" ht="23.25" customHeight="1" thickBot="1" thickTop="1">
      <c r="A290" s="2"/>
      <c r="B290" s="10" t="s">
        <v>98</v>
      </c>
      <c r="C290" s="5" t="s">
        <v>66</v>
      </c>
      <c r="D290" s="14">
        <v>10</v>
      </c>
      <c r="E290" s="49">
        <v>5359</v>
      </c>
    </row>
    <row r="291" spans="1:5" ht="25.5" thickBot="1" thickTop="1">
      <c r="A291" s="3"/>
      <c r="B291" s="10" t="s">
        <v>99</v>
      </c>
      <c r="C291" s="5" t="s">
        <v>59</v>
      </c>
      <c r="D291" s="40">
        <v>1</v>
      </c>
      <c r="E291" s="48">
        <v>8015</v>
      </c>
    </row>
    <row r="292" spans="1:5" ht="25.5" thickBot="1" thickTop="1">
      <c r="A292" s="2"/>
      <c r="B292" s="10" t="s">
        <v>103</v>
      </c>
      <c r="C292" s="5" t="s">
        <v>59</v>
      </c>
      <c r="D292" s="40">
        <v>2</v>
      </c>
      <c r="E292" s="49">
        <v>3204</v>
      </c>
    </row>
    <row r="293" spans="1:5" ht="28.5" customHeight="1" thickBot="1" thickTop="1">
      <c r="A293" s="2"/>
      <c r="B293" s="10" t="s">
        <v>104</v>
      </c>
      <c r="C293" s="5" t="s">
        <v>59</v>
      </c>
      <c r="D293" s="40">
        <v>2</v>
      </c>
      <c r="E293" s="49">
        <v>3055</v>
      </c>
    </row>
    <row r="294" spans="1:5" ht="28.5" customHeight="1" thickBot="1" thickTop="1">
      <c r="A294" s="2"/>
      <c r="B294" s="10" t="s">
        <v>105</v>
      </c>
      <c r="C294" s="5" t="s">
        <v>59</v>
      </c>
      <c r="D294" s="40">
        <v>2</v>
      </c>
      <c r="E294" s="49">
        <v>2899</v>
      </c>
    </row>
    <row r="295" spans="1:5" ht="21.75" customHeight="1" thickBot="1" thickTop="1">
      <c r="A295" s="2"/>
      <c r="B295" s="10" t="s">
        <v>144</v>
      </c>
      <c r="C295" s="14" t="s">
        <v>59</v>
      </c>
      <c r="D295" s="40">
        <v>2</v>
      </c>
      <c r="E295" s="49">
        <v>37000</v>
      </c>
    </row>
    <row r="296" spans="1:5" ht="14.25" customHeight="1" thickBot="1" thickTop="1">
      <c r="A296" s="2">
        <v>47</v>
      </c>
      <c r="B296" s="6" t="s">
        <v>53</v>
      </c>
      <c r="C296" s="3"/>
      <c r="D296" s="41"/>
      <c r="E296" s="49"/>
    </row>
    <row r="297" spans="1:5" ht="24.75" customHeight="1" thickBot="1" thickTop="1">
      <c r="A297" s="2"/>
      <c r="B297" s="10" t="s">
        <v>125</v>
      </c>
      <c r="C297" s="3" t="s">
        <v>66</v>
      </c>
      <c r="D297" s="41">
        <f>11.2+7.2+34.5+53.1+55.1+42+43.1+11.45+12.5+100.6</f>
        <v>370.75</v>
      </c>
      <c r="E297" s="49">
        <v>163130</v>
      </c>
    </row>
    <row r="298" spans="1:5" ht="14.25" thickBot="1" thickTop="1">
      <c r="A298" s="2"/>
      <c r="B298" s="13" t="s">
        <v>77</v>
      </c>
      <c r="C298" s="5" t="s">
        <v>59</v>
      </c>
      <c r="D298" s="41">
        <v>3</v>
      </c>
      <c r="E298" s="49">
        <v>42814</v>
      </c>
    </row>
    <row r="299" spans="1:5" ht="15" customHeight="1" thickBot="1" thickTop="1">
      <c r="A299" s="2"/>
      <c r="B299" s="10" t="s">
        <v>140</v>
      </c>
      <c r="C299" s="5" t="s">
        <v>59</v>
      </c>
      <c r="D299" s="41">
        <v>2</v>
      </c>
      <c r="E299" s="49">
        <v>14091</v>
      </c>
    </row>
    <row r="300" spans="1:5" ht="24.75" customHeight="1" thickBot="1" thickTop="1">
      <c r="A300" s="3"/>
      <c r="B300" s="10" t="s">
        <v>99</v>
      </c>
      <c r="C300" s="5" t="s">
        <v>59</v>
      </c>
      <c r="D300" s="40">
        <v>1</v>
      </c>
      <c r="E300" s="48">
        <v>8015</v>
      </c>
    </row>
    <row r="301" spans="1:5" ht="27.75" customHeight="1" thickBot="1" thickTop="1">
      <c r="A301" s="2"/>
      <c r="B301" s="10" t="s">
        <v>98</v>
      </c>
      <c r="C301" s="5" t="s">
        <v>66</v>
      </c>
      <c r="D301" s="14">
        <v>6</v>
      </c>
      <c r="E301" s="49">
        <v>3215</v>
      </c>
    </row>
    <row r="302" spans="1:5" ht="25.5" thickBot="1" thickTop="1">
      <c r="A302" s="2"/>
      <c r="B302" s="10" t="s">
        <v>103</v>
      </c>
      <c r="C302" s="5" t="s">
        <v>59</v>
      </c>
      <c r="D302" s="40">
        <v>2</v>
      </c>
      <c r="E302" s="49">
        <v>3204</v>
      </c>
    </row>
    <row r="303" spans="1:5" ht="25.5" thickBot="1" thickTop="1">
      <c r="A303" s="2"/>
      <c r="B303" s="10" t="s">
        <v>104</v>
      </c>
      <c r="C303" s="5" t="s">
        <v>59</v>
      </c>
      <c r="D303" s="40">
        <v>2</v>
      </c>
      <c r="E303" s="49">
        <v>3055</v>
      </c>
    </row>
    <row r="304" spans="1:5" ht="25.5" thickBot="1" thickTop="1">
      <c r="A304" s="2"/>
      <c r="B304" s="10" t="s">
        <v>105</v>
      </c>
      <c r="C304" s="5" t="s">
        <v>59</v>
      </c>
      <c r="D304" s="40">
        <v>2</v>
      </c>
      <c r="E304" s="49">
        <v>2899</v>
      </c>
    </row>
    <row r="305" spans="1:5" ht="25.5" thickBot="1" thickTop="1">
      <c r="A305" s="2"/>
      <c r="B305" s="10" t="s">
        <v>144</v>
      </c>
      <c r="C305" s="14" t="s">
        <v>59</v>
      </c>
      <c r="D305" s="40">
        <v>2</v>
      </c>
      <c r="E305" s="49">
        <v>37000</v>
      </c>
    </row>
    <row r="306" spans="1:5" ht="12.75" customHeight="1" thickBot="1" thickTop="1">
      <c r="A306" s="2">
        <v>48</v>
      </c>
      <c r="B306" s="33" t="s">
        <v>54</v>
      </c>
      <c r="C306" s="30"/>
      <c r="D306" s="45"/>
      <c r="E306" s="49"/>
    </row>
    <row r="307" spans="1:5" ht="15" customHeight="1" thickBot="1" thickTop="1">
      <c r="A307" s="27"/>
      <c r="B307" s="35" t="s">
        <v>123</v>
      </c>
      <c r="C307" s="32" t="s">
        <v>66</v>
      </c>
      <c r="D307" s="26">
        <f>38.4+38.6+6+78.6</f>
        <v>161.6</v>
      </c>
      <c r="E307" s="49">
        <v>69702.7</v>
      </c>
    </row>
    <row r="308" spans="1:5" ht="12.75" customHeight="1" thickBot="1" thickTop="1">
      <c r="A308" s="2"/>
      <c r="B308" s="34" t="s">
        <v>92</v>
      </c>
      <c r="C308" s="31" t="s">
        <v>58</v>
      </c>
      <c r="D308" s="46">
        <v>119</v>
      </c>
      <c r="E308" s="49">
        <v>116163</v>
      </c>
    </row>
    <row r="309" spans="1:5" ht="14.25" thickBot="1" thickTop="1">
      <c r="A309" s="2"/>
      <c r="B309" s="13" t="s">
        <v>76</v>
      </c>
      <c r="C309" s="5" t="s">
        <v>59</v>
      </c>
      <c r="D309" s="41">
        <v>1</v>
      </c>
      <c r="E309" s="49">
        <v>14250</v>
      </c>
    </row>
    <row r="310" spans="1:5" ht="25.5" thickBot="1" thickTop="1">
      <c r="A310" s="2"/>
      <c r="B310" s="10" t="s">
        <v>103</v>
      </c>
      <c r="C310" s="5" t="s">
        <v>59</v>
      </c>
      <c r="D310" s="40">
        <v>2</v>
      </c>
      <c r="E310" s="49">
        <v>3204</v>
      </c>
    </row>
    <row r="311" spans="1:5" ht="25.5" thickBot="1" thickTop="1">
      <c r="A311" s="2"/>
      <c r="B311" s="10" t="s">
        <v>104</v>
      </c>
      <c r="C311" s="5" t="s">
        <v>59</v>
      </c>
      <c r="D311" s="40">
        <v>2</v>
      </c>
      <c r="E311" s="49">
        <v>3055</v>
      </c>
    </row>
    <row r="312" spans="1:5" ht="25.5" thickBot="1" thickTop="1">
      <c r="A312" s="3"/>
      <c r="B312" s="10" t="s">
        <v>98</v>
      </c>
      <c r="C312" s="5" t="s">
        <v>66</v>
      </c>
      <c r="D312" s="14">
        <v>6</v>
      </c>
      <c r="E312" s="48">
        <v>3215</v>
      </c>
    </row>
    <row r="313" spans="1:5" ht="25.5" thickBot="1" thickTop="1">
      <c r="A313" s="3"/>
      <c r="B313" s="10" t="s">
        <v>65</v>
      </c>
      <c r="C313" s="5" t="s">
        <v>66</v>
      </c>
      <c r="D313" s="14">
        <v>10</v>
      </c>
      <c r="E313" s="49">
        <v>9751</v>
      </c>
    </row>
    <row r="314" spans="1:5" ht="25.5" thickBot="1" thickTop="1">
      <c r="A314" s="3"/>
      <c r="B314" s="10" t="s">
        <v>99</v>
      </c>
      <c r="C314" s="5" t="s">
        <v>59</v>
      </c>
      <c r="D314" s="40">
        <v>1</v>
      </c>
      <c r="E314" s="49">
        <v>8015</v>
      </c>
    </row>
    <row r="315" spans="1:5" ht="25.5" thickBot="1" thickTop="1">
      <c r="A315" s="3"/>
      <c r="B315" s="10" t="s">
        <v>105</v>
      </c>
      <c r="C315" s="5" t="s">
        <v>59</v>
      </c>
      <c r="D315" s="40">
        <v>4</v>
      </c>
      <c r="E315" s="49">
        <v>5798</v>
      </c>
    </row>
    <row r="316" spans="1:5" ht="14.25" thickBot="1" thickTop="1">
      <c r="A316" s="3">
        <v>49</v>
      </c>
      <c r="B316" s="6" t="s">
        <v>55</v>
      </c>
      <c r="C316" s="3"/>
      <c r="D316" s="41"/>
      <c r="E316" s="49"/>
    </row>
    <row r="317" spans="1:5" ht="25.5" thickBot="1" thickTop="1">
      <c r="A317" s="3"/>
      <c r="B317" s="17" t="s">
        <v>120</v>
      </c>
      <c r="C317" s="3" t="s">
        <v>66</v>
      </c>
      <c r="D317" s="41">
        <f>42+31.8+13.2+38.6+44.8</f>
        <v>170.39999999999998</v>
      </c>
      <c r="E317" s="49">
        <v>74976</v>
      </c>
    </row>
    <row r="318" spans="1:5" ht="14.25" thickBot="1" thickTop="1">
      <c r="A318" s="2"/>
      <c r="B318" s="19" t="s">
        <v>92</v>
      </c>
      <c r="C318" s="3" t="s">
        <v>58</v>
      </c>
      <c r="D318" s="41">
        <v>135.4</v>
      </c>
      <c r="E318" s="49">
        <v>141920</v>
      </c>
    </row>
    <row r="319" spans="1:5" ht="14.25" thickBot="1" thickTop="1">
      <c r="A319" s="2"/>
      <c r="B319" s="10" t="s">
        <v>97</v>
      </c>
      <c r="C319" s="3" t="s">
        <v>59</v>
      </c>
      <c r="D319" s="41">
        <v>1</v>
      </c>
      <c r="E319" s="49">
        <v>20592</v>
      </c>
    </row>
    <row r="320" spans="1:5" ht="14.25" thickBot="1" thickTop="1">
      <c r="A320" s="2"/>
      <c r="B320" s="13" t="s">
        <v>81</v>
      </c>
      <c r="C320" s="5" t="s">
        <v>59</v>
      </c>
      <c r="D320" s="41">
        <v>1</v>
      </c>
      <c r="E320" s="49">
        <v>14315</v>
      </c>
    </row>
    <row r="321" spans="1:5" ht="25.5" thickBot="1" thickTop="1">
      <c r="A321" s="2"/>
      <c r="B321" s="10" t="s">
        <v>159</v>
      </c>
      <c r="C321" s="5" t="s">
        <v>142</v>
      </c>
      <c r="D321" s="41">
        <v>1</v>
      </c>
      <c r="E321" s="49">
        <v>10500</v>
      </c>
    </row>
    <row r="322" spans="1:5" ht="25.5" thickBot="1" thickTop="1">
      <c r="A322" s="2"/>
      <c r="B322" s="10" t="s">
        <v>65</v>
      </c>
      <c r="C322" s="5" t="s">
        <v>66</v>
      </c>
      <c r="D322" s="14">
        <v>14</v>
      </c>
      <c r="E322" s="48">
        <v>13652</v>
      </c>
    </row>
    <row r="323" spans="1:5" ht="25.5" thickBot="1" thickTop="1">
      <c r="A323" s="2"/>
      <c r="B323" s="10" t="s">
        <v>98</v>
      </c>
      <c r="C323" s="5" t="s">
        <v>66</v>
      </c>
      <c r="D323" s="14">
        <v>12</v>
      </c>
      <c r="E323" s="48">
        <v>6431</v>
      </c>
    </row>
    <row r="324" spans="1:5" ht="25.5" thickBot="1" thickTop="1">
      <c r="A324" s="2"/>
      <c r="B324" s="10" t="s">
        <v>102</v>
      </c>
      <c r="C324" s="5" t="s">
        <v>59</v>
      </c>
      <c r="D324" s="40">
        <v>1</v>
      </c>
      <c r="E324" s="48">
        <v>2432</v>
      </c>
    </row>
    <row r="325" spans="1:5" ht="25.5" thickBot="1" thickTop="1">
      <c r="A325" s="2"/>
      <c r="B325" s="10" t="s">
        <v>104</v>
      </c>
      <c r="C325" s="5" t="s">
        <v>59</v>
      </c>
      <c r="D325" s="47">
        <v>1</v>
      </c>
      <c r="E325" s="48">
        <v>1528</v>
      </c>
    </row>
    <row r="326" spans="1:5" ht="25.5" thickBot="1" thickTop="1">
      <c r="A326" s="2"/>
      <c r="B326" s="10" t="s">
        <v>144</v>
      </c>
      <c r="C326" s="14" t="s">
        <v>59</v>
      </c>
      <c r="D326" s="40">
        <v>2</v>
      </c>
      <c r="E326" s="48">
        <v>37000</v>
      </c>
    </row>
    <row r="327" spans="1:5" ht="24.75" customHeight="1" thickBot="1" thickTop="1">
      <c r="A327" s="2"/>
      <c r="B327" s="10" t="s">
        <v>155</v>
      </c>
      <c r="C327" s="14" t="s">
        <v>59</v>
      </c>
      <c r="D327" s="40">
        <v>3</v>
      </c>
      <c r="E327" s="48">
        <v>329321</v>
      </c>
    </row>
    <row r="328" spans="1:5" ht="14.25" thickBot="1" thickTop="1">
      <c r="A328" s="2">
        <v>50</v>
      </c>
      <c r="B328" s="15" t="s">
        <v>62</v>
      </c>
      <c r="C328" s="14"/>
      <c r="D328" s="37"/>
      <c r="E328" s="49"/>
    </row>
    <row r="329" spans="1:5" ht="25.5" thickBot="1" thickTop="1">
      <c r="A329" s="2"/>
      <c r="B329" s="10" t="s">
        <v>67</v>
      </c>
      <c r="C329" s="3" t="s">
        <v>59</v>
      </c>
      <c r="D329" s="40">
        <v>83</v>
      </c>
      <c r="E329" s="48">
        <v>96890</v>
      </c>
    </row>
    <row r="330" spans="1:5" ht="25.5" thickBot="1" thickTop="1">
      <c r="A330" s="2"/>
      <c r="B330" s="10" t="s">
        <v>146</v>
      </c>
      <c r="C330" s="5" t="s">
        <v>59</v>
      </c>
      <c r="D330" s="40">
        <v>2</v>
      </c>
      <c r="E330" s="48">
        <v>10113</v>
      </c>
    </row>
    <row r="331" spans="1:5" ht="25.5" thickBot="1" thickTop="1">
      <c r="A331" s="2"/>
      <c r="B331" s="10" t="s">
        <v>148</v>
      </c>
      <c r="C331" s="5" t="s">
        <v>59</v>
      </c>
      <c r="D331" s="40">
        <v>1</v>
      </c>
      <c r="E331" s="48">
        <v>7049</v>
      </c>
    </row>
    <row r="332" spans="1:5" ht="25.5" thickBot="1" thickTop="1">
      <c r="A332" s="2"/>
      <c r="B332" s="10" t="s">
        <v>150</v>
      </c>
      <c r="C332" s="5" t="s">
        <v>59</v>
      </c>
      <c r="D332" s="40">
        <v>2</v>
      </c>
      <c r="E332" s="48">
        <v>3143</v>
      </c>
    </row>
    <row r="333" spans="1:5" ht="14.25" thickBot="1" thickTop="1">
      <c r="A333" s="2">
        <v>51</v>
      </c>
      <c r="B333" s="15" t="s">
        <v>63</v>
      </c>
      <c r="C333" s="3"/>
      <c r="D333" s="41"/>
      <c r="E333" s="48"/>
    </row>
    <row r="334" spans="1:5" ht="14.25" thickBot="1" thickTop="1">
      <c r="A334" s="2"/>
      <c r="B334" s="11" t="s">
        <v>82</v>
      </c>
      <c r="C334" s="3" t="s">
        <v>59</v>
      </c>
      <c r="D334" s="41">
        <v>2</v>
      </c>
      <c r="E334" s="49">
        <v>26050</v>
      </c>
    </row>
    <row r="335" spans="1:5" ht="25.5" thickBot="1" thickTop="1">
      <c r="A335" s="2"/>
      <c r="B335" s="10" t="s">
        <v>98</v>
      </c>
      <c r="C335" s="5" t="s">
        <v>66</v>
      </c>
      <c r="D335" s="14">
        <v>26</v>
      </c>
      <c r="E335" s="49">
        <v>13933</v>
      </c>
    </row>
    <row r="336" spans="1:5" ht="25.5" thickBot="1" thickTop="1">
      <c r="A336" s="27"/>
      <c r="B336" s="10" t="s">
        <v>149</v>
      </c>
      <c r="C336" s="5" t="s">
        <v>59</v>
      </c>
      <c r="D336" s="40">
        <v>2</v>
      </c>
      <c r="E336" s="49">
        <v>14098</v>
      </c>
    </row>
    <row r="337" spans="2:5" ht="14.25" thickBot="1" thickTop="1">
      <c r="B337" s="39"/>
      <c r="C337" s="3"/>
      <c r="D337" s="41"/>
      <c r="E337" s="49">
        <f>SUM(E7:E336)</f>
        <v>5301082.7</v>
      </c>
    </row>
    <row r="338" spans="2:6" ht="12.75">
      <c r="B338" s="36"/>
      <c r="F338" s="16"/>
    </row>
  </sheetData>
  <sheetProtection/>
  <mergeCells count="5">
    <mergeCell ref="B3:B5"/>
    <mergeCell ref="C3:C5"/>
    <mergeCell ref="A1:D1"/>
    <mergeCell ref="A2:D2"/>
    <mergeCell ref="E3:E5"/>
  </mergeCells>
  <printOptions/>
  <pageMargins left="0.7480314960629921" right="0.7480314960629921" top="0.31496062992125984" bottom="0.15748031496062992" header="0.511811023622047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ПТО</cp:lastModifiedBy>
  <cp:lastPrinted>2013-04-01T11:10:29Z</cp:lastPrinted>
  <dcterms:created xsi:type="dcterms:W3CDTF">2010-02-09T04:55:40Z</dcterms:created>
  <dcterms:modified xsi:type="dcterms:W3CDTF">2015-03-23T14:48:31Z</dcterms:modified>
  <cp:category/>
  <cp:version/>
  <cp:contentType/>
  <cp:contentStatus/>
</cp:coreProperties>
</file>